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D:\IRENA\Particija E\kikiriki 1\TENDERI\OBJAVA T8\T8D2\ZA OBJAVA\T8-D2\"/>
    </mc:Choice>
  </mc:AlternateContent>
  <xr:revisionPtr revIDLastSave="0" documentId="13_ncr:1_{0A944A85-D6CB-4721-9AEE-AE2A7DE0BEB7}" xr6:coauthVersionLast="47" xr6:coauthVersionMax="47" xr10:uidLastSave="{00000000-0000-0000-0000-000000000000}"/>
  <bookViews>
    <workbookView xWindow="-120" yWindow="-120" windowWidth="29040" windowHeight="15840" activeTab="4" xr2:uid="{00000000-000D-0000-FFFF-FFFF00000000}"/>
  </bookViews>
  <sheets>
    <sheet name=" Општина Илинден" sheetId="2" r:id="rId1"/>
    <sheet name="Општина Центар" sheetId="4" r:id="rId2"/>
    <sheet name="Општина Теарце" sheetId="5" r:id="rId3"/>
    <sheet name="Општина Студеничани" sheetId="6" r:id="rId4"/>
    <sheet name="Тендер8-Дел 2-Рекапитулар" sheetId="3" r:id="rId5"/>
  </sheets>
  <externalReferences>
    <externalReference r:id="rId6"/>
    <externalReference r:id="rId7"/>
    <externalReference r:id="rId8"/>
  </externalReferences>
  <definedNames>
    <definedName name="bazag2" localSheetId="3">[1]Baza!$B$1:$D$82</definedName>
    <definedName name="bazag2" localSheetId="2">[2]Baza!$B$1:$D$82</definedName>
    <definedName name="bazag2" localSheetId="1">[1]Baza!$B$1:$D$82</definedName>
    <definedName name="bazag2">[3]Baza!$B$1:$D$82</definedName>
    <definedName name="_xlnm.Print_Area" localSheetId="0">' Општина Илинден'!$A$1:$H$91</definedName>
    <definedName name="_xlnm.Print_Area" localSheetId="3">'Општина Студеничани'!$A$1:$I$150</definedName>
    <definedName name="_xlnm.Print_Area" localSheetId="2">'Општина Теарце'!$A$1:$H$93</definedName>
    <definedName name="_xlnm.Print_Area" localSheetId="1">'Општина Центар'!$A$1:$H$94</definedName>
    <definedName name="_xlnm.Print_Area" localSheetId="4">'Тендер8-Дел 2-Рекапитулар'!$A$1:$J$17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2" i="5" l="1"/>
  <c r="H36" i="5"/>
  <c r="H37" i="5"/>
  <c r="H38" i="5"/>
  <c r="H32" i="5"/>
  <c r="H25" i="5"/>
  <c r="H26" i="5"/>
  <c r="H27" i="5"/>
  <c r="H28" i="5"/>
  <c r="H29" i="5"/>
  <c r="H24" i="5"/>
  <c r="H85" i="2"/>
  <c r="H128" i="6"/>
  <c r="H126" i="6"/>
  <c r="H125" i="6"/>
  <c r="H123" i="6"/>
  <c r="H122" i="6"/>
  <c r="H121" i="6"/>
  <c r="H120" i="6"/>
  <c r="H129" i="6" l="1"/>
  <c r="H139" i="6" s="1"/>
  <c r="H72" i="2"/>
  <c r="H71" i="2"/>
  <c r="H70" i="2"/>
  <c r="H68" i="2"/>
  <c r="H67" i="2"/>
  <c r="H66" i="2"/>
  <c r="H64" i="2"/>
  <c r="H63" i="2"/>
  <c r="H62" i="2"/>
  <c r="H61" i="2"/>
  <c r="H60" i="2"/>
  <c r="H59" i="2"/>
  <c r="H58" i="2"/>
  <c r="H73" i="2" l="1"/>
  <c r="H81" i="2" s="1"/>
  <c r="H74" i="4" l="1"/>
  <c r="H72" i="4"/>
  <c r="H71" i="4"/>
  <c r="H69" i="4"/>
  <c r="H68" i="4"/>
  <c r="H67" i="4"/>
  <c r="H66" i="4"/>
  <c r="H65" i="4"/>
  <c r="H64" i="4"/>
  <c r="H63" i="4"/>
  <c r="H75" i="4" s="1"/>
  <c r="H83" i="4" s="1"/>
  <c r="H74" i="5"/>
  <c r="H73" i="5"/>
  <c r="H72" i="5"/>
  <c r="H71" i="5"/>
  <c r="H69" i="5"/>
  <c r="H68" i="5"/>
  <c r="H66" i="5"/>
  <c r="F66" i="5"/>
  <c r="F65" i="5"/>
  <c r="H65" i="5" s="1"/>
  <c r="H64" i="5"/>
  <c r="H63" i="5"/>
  <c r="H62" i="5"/>
  <c r="H113" i="6"/>
  <c r="H107" i="6"/>
  <c r="H41" i="6"/>
  <c r="H116" i="6"/>
  <c r="H115" i="6"/>
  <c r="H114" i="6"/>
  <c r="H101" i="6"/>
  <c r="H99" i="6"/>
  <c r="H98" i="6"/>
  <c r="H97" i="6"/>
  <c r="H96" i="6"/>
  <c r="H95" i="6"/>
  <c r="H94" i="6"/>
  <c r="H93" i="6"/>
  <c r="H91" i="6"/>
  <c r="H90" i="6"/>
  <c r="H89" i="6"/>
  <c r="H88" i="6"/>
  <c r="H86" i="6"/>
  <c r="H84" i="6"/>
  <c r="H82" i="6"/>
  <c r="H81" i="6"/>
  <c r="H80" i="6"/>
  <c r="H79" i="6"/>
  <c r="H78" i="6"/>
  <c r="H77" i="6"/>
  <c r="H76" i="6"/>
  <c r="H75" i="6"/>
  <c r="H74" i="6"/>
  <c r="H72" i="6"/>
  <c r="H69" i="6"/>
  <c r="H68" i="6"/>
  <c r="H66" i="6"/>
  <c r="H65" i="6"/>
  <c r="H63" i="6"/>
  <c r="H62" i="6"/>
  <c r="H58" i="6"/>
  <c r="H57" i="6"/>
  <c r="H56" i="6"/>
  <c r="H55" i="6"/>
  <c r="H54" i="6"/>
  <c r="H53" i="6"/>
  <c r="H52" i="6"/>
  <c r="H51" i="6"/>
  <c r="H48" i="6"/>
  <c r="H47" i="6"/>
  <c r="H46" i="6"/>
  <c r="H45" i="6"/>
  <c r="H44" i="6"/>
  <c r="H40" i="6"/>
  <c r="H39" i="6"/>
  <c r="H38" i="6"/>
  <c r="H37" i="6"/>
  <c r="B37" i="6"/>
  <c r="B38" i="6" s="1"/>
  <c r="H36" i="6"/>
  <c r="H33" i="6"/>
  <c r="H32" i="6"/>
  <c r="H29" i="6"/>
  <c r="H28" i="6"/>
  <c r="H27" i="6"/>
  <c r="H26" i="6"/>
  <c r="H25" i="6"/>
  <c r="H24" i="6"/>
  <c r="H75" i="5" l="1"/>
  <c r="H83" i="5" s="1"/>
  <c r="H42" i="6"/>
  <c r="H134" i="6" s="1"/>
  <c r="H117" i="6"/>
  <c r="H138" i="6" s="1"/>
  <c r="H70" i="6"/>
  <c r="H137" i="6" s="1"/>
  <c r="H30" i="6"/>
  <c r="H132" i="6" s="1"/>
  <c r="H34" i="6"/>
  <c r="H133" i="6" s="1"/>
  <c r="H59" i="6"/>
  <c r="H136" i="6" s="1"/>
  <c r="H49" i="6"/>
  <c r="H135" i="6" s="1"/>
  <c r="H140" i="6" l="1"/>
  <c r="H11" i="3" l="1"/>
  <c r="H12" i="3" s="1"/>
  <c r="H143" i="6"/>
  <c r="H144" i="6" s="1"/>
  <c r="H58" i="5"/>
  <c r="H57" i="5"/>
  <c r="H47" i="5"/>
  <c r="H54" i="5"/>
  <c r="H53" i="5"/>
  <c r="H52" i="5"/>
  <c r="H51" i="5"/>
  <c r="H50" i="5"/>
  <c r="H46" i="5"/>
  <c r="H45" i="5"/>
  <c r="H44" i="5"/>
  <c r="H43" i="5"/>
  <c r="H41" i="5"/>
  <c r="H34" i="5"/>
  <c r="H35" i="5"/>
  <c r="H33" i="5"/>
  <c r="H30" i="5"/>
  <c r="H78" i="5" s="1"/>
  <c r="H55" i="4"/>
  <c r="H55" i="5" l="1"/>
  <c r="H81" i="5" s="1"/>
  <c r="H59" i="5"/>
  <c r="H82" i="5" s="1"/>
  <c r="H48" i="5"/>
  <c r="H80" i="5" s="1"/>
  <c r="H39" i="5"/>
  <c r="H79" i="5" s="1"/>
  <c r="I11" i="3"/>
  <c r="I12" i="3" s="1"/>
  <c r="F33" i="4"/>
  <c r="H33" i="4" s="1"/>
  <c r="H59" i="4"/>
  <c r="H58" i="4"/>
  <c r="F57" i="4"/>
  <c r="H57" i="4" s="1"/>
  <c r="H56" i="4"/>
  <c r="F52" i="4"/>
  <c r="H52" i="4" s="1"/>
  <c r="H51" i="4"/>
  <c r="F50" i="4"/>
  <c r="H50" i="4" s="1"/>
  <c r="F49" i="4"/>
  <c r="H49" i="4" s="1"/>
  <c r="F48" i="4"/>
  <c r="H48" i="4" s="1"/>
  <c r="H47" i="4"/>
  <c r="H46" i="4"/>
  <c r="F45" i="4"/>
  <c r="H45" i="4" s="1"/>
  <c r="H53" i="4" s="1"/>
  <c r="H42" i="4"/>
  <c r="H41" i="4"/>
  <c r="H40" i="4"/>
  <c r="H43" i="4" s="1"/>
  <c r="H37" i="4"/>
  <c r="H35" i="4"/>
  <c r="H36" i="4"/>
  <c r="H34" i="4"/>
  <c r="F32" i="4"/>
  <c r="H32" i="4" s="1"/>
  <c r="H29" i="4"/>
  <c r="H28" i="4"/>
  <c r="H27" i="4"/>
  <c r="H26" i="4"/>
  <c r="H25" i="4"/>
  <c r="H24" i="4"/>
  <c r="H84" i="5" l="1"/>
  <c r="H88" i="5" s="1"/>
  <c r="H89" i="5" s="1"/>
  <c r="H9" i="3" s="1"/>
  <c r="H38" i="4"/>
  <c r="H60" i="4"/>
  <c r="H79" i="4"/>
  <c r="H30" i="4"/>
  <c r="H78" i="4" s="1"/>
  <c r="J11" i="3"/>
  <c r="J12" i="3" s="1"/>
  <c r="H80" i="4"/>
  <c r="H81" i="4"/>
  <c r="H82" i="4"/>
  <c r="H10" i="3" l="1"/>
  <c r="I9" i="3"/>
  <c r="J9" i="3" s="1"/>
  <c r="H84" i="4"/>
  <c r="H88" i="4" l="1"/>
  <c r="H89" i="4" s="1"/>
  <c r="H7" i="3"/>
  <c r="H8" i="3" l="1"/>
  <c r="I7" i="3"/>
  <c r="J7" i="3" s="1"/>
  <c r="I10" i="3" l="1"/>
  <c r="J10" i="3"/>
  <c r="H51" i="2"/>
  <c r="H40" i="2"/>
  <c r="H33" i="2"/>
  <c r="H54" i="2"/>
  <c r="H47" i="2" l="1"/>
  <c r="H46" i="2"/>
  <c r="H45" i="2"/>
  <c r="H44" i="2"/>
  <c r="H34" i="2"/>
  <c r="H49" i="2"/>
  <c r="H25" i="2" l="1"/>
  <c r="H26" i="2"/>
  <c r="H27" i="2"/>
  <c r="H28" i="2"/>
  <c r="H29" i="2"/>
  <c r="H55" i="2" l="1"/>
  <c r="H80" i="2" s="1"/>
  <c r="H41" i="2"/>
  <c r="H39" i="2"/>
  <c r="H32" i="2"/>
  <c r="H50" i="2"/>
  <c r="H48" i="2"/>
  <c r="H36" i="2"/>
  <c r="H35" i="2"/>
  <c r="H24" i="2"/>
  <c r="H52" i="2" l="1"/>
  <c r="H79" i="2" s="1"/>
  <c r="H37" i="2"/>
  <c r="H77" i="2" s="1"/>
  <c r="H42" i="2"/>
  <c r="H78" i="2" s="1"/>
  <c r="H30" i="2"/>
  <c r="H76" i="2" s="1"/>
  <c r="H82" i="2" l="1"/>
  <c r="H86" i="2" s="1"/>
  <c r="H5" i="3" s="1"/>
  <c r="I5" i="3" l="1"/>
  <c r="H6" i="3"/>
  <c r="H13" i="3" s="1"/>
  <c r="I8" i="3" l="1"/>
  <c r="I6" i="3"/>
  <c r="I13" i="3" l="1"/>
  <c r="J8" i="3"/>
  <c r="J5" i="3"/>
  <c r="J6" i="3" s="1"/>
  <c r="J13" i="3" l="1"/>
  <c r="J1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Win11</author>
  </authors>
  <commentList>
    <comment ref="D33" authorId="0" shapeId="0" xr:uid="{58035507-D10E-4594-92EB-8F2D66E92560}">
      <text>
        <r>
          <rPr>
            <b/>
            <sz val="9"/>
            <color indexed="81"/>
            <rFont val="Tahoma"/>
            <family val="2"/>
          </rPr>
          <t>Win11:</t>
        </r>
        <r>
          <rPr>
            <sz val="9"/>
            <color indexed="81"/>
            <rFont val="Tahoma"/>
            <family val="2"/>
          </rPr>
          <t xml:space="preserve">
НА ТЕРЕН РЕАЛНО НЕ ПОСТОИ</t>
        </r>
      </text>
    </comment>
    <comment ref="F42" authorId="0" shapeId="0" xr:uid="{EEA27549-59A9-4190-B831-A07E5C2A4419}">
      <text>
        <r>
          <rPr>
            <b/>
            <sz val="9"/>
            <color indexed="81"/>
            <rFont val="Tahoma"/>
            <family val="2"/>
          </rPr>
          <t>Win11:</t>
        </r>
        <r>
          <rPr>
            <sz val="9"/>
            <color indexed="81"/>
            <rFont val="Tahoma"/>
            <family val="2"/>
          </rPr>
          <t xml:space="preserve">
min, +28 po trotoari gi ima</t>
        </r>
      </text>
    </comment>
  </commentList>
</comments>
</file>

<file path=xl/sharedStrings.xml><?xml version="1.0" encoding="utf-8"?>
<sst xmlns="http://schemas.openxmlformats.org/spreadsheetml/2006/main" count="819" uniqueCount="318">
  <si>
    <t xml:space="preserve">  ПРЕДМЕР ПРЕСМЕТКА</t>
  </si>
  <si>
    <t>А. ОПШТИ НАПОМЕНИ:</t>
  </si>
  <si>
    <t>А.1</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</si>
  <si>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</si>
  <si>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</si>
  <si>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</si>
  <si>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</si>
  <si>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</si>
  <si>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</si>
  <si>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А.5</t>
  </si>
  <si>
    <t>А.6</t>
  </si>
  <si>
    <t>А.7</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</si>
  <si>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</si>
  <si>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А.8</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</si>
  <si>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</si>
  <si>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</si>
  <si>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</si>
  <si>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</si>
  <si>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</si>
  <si>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</si>
  <si>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</si>
  <si>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</si>
  <si>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</si>
  <si>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</si>
  <si>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</si>
  <si>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Ред.бр.</t>
  </si>
  <si>
    <t>Опис на работите</t>
  </si>
  <si>
    <t>Ед. мера</t>
  </si>
  <si>
    <t>Количина</t>
  </si>
  <si>
    <t>Ед. цена (ден. без ДДВ)</t>
  </si>
  <si>
    <t>Вк. Цена
(ден. без ДДВ)</t>
  </si>
  <si>
    <t>1. ОПШТИ РАБОТИ</t>
  </si>
  <si>
    <t>Изработка на план за контрола на квалитет</t>
  </si>
  <si>
    <t>паушал</t>
  </si>
  <si>
    <t>Дополнителни геотехнички истражувања и лабораториски тестирања</t>
  </si>
  <si>
    <t>Изработка на проект на изведена состојба</t>
  </si>
  <si>
    <t>2. ПРИПРЕМНИ РАБОТИ</t>
  </si>
  <si>
    <t>км</t>
  </si>
  <si>
    <t>м1</t>
  </si>
  <si>
    <t>м2</t>
  </si>
  <si>
    <t>м3</t>
  </si>
  <si>
    <t>парче</t>
  </si>
  <si>
    <t>2.ВКУПНО ЗА ПРИПРЕМНИ РАБОТИ</t>
  </si>
  <si>
    <t>3. ДОЛЕН СТРОЈ</t>
  </si>
  <si>
    <t>Нивелирање на постоечките капаци од постоечки шахти до кота на асфалт</t>
  </si>
  <si>
    <t>3.ВКУПНО ЗА ДОЛЕН СТРОЈ:</t>
  </si>
  <si>
    <t>4.ГOРЕН СТРОЈ</t>
  </si>
  <si>
    <t>4.ВКУПНО ЗА ГОРЕН СТРОЈ:</t>
  </si>
  <si>
    <t>5. ОДВОДНУВАЊЕ:</t>
  </si>
  <si>
    <t>5.ВКУПНО ЗА ОДВОДНУВАЊЕ:</t>
  </si>
  <si>
    <t>ВКУПНО за 1. ОПШТИ РАБОТИ:</t>
  </si>
  <si>
    <t>ВКУПНО за 2. ПРИПРЕМНИ РАБОТИ:</t>
  </si>
  <si>
    <t>ВКУПНО за 3. ДОЛЕН СТРОЈ:</t>
  </si>
  <si>
    <t>ВКУПНО за 4. ГОРЕН СТРОЈ</t>
  </si>
  <si>
    <t>ВКУПНО за 5. ОДВОДНУВАЊЕ:</t>
  </si>
  <si>
    <t xml:space="preserve"> </t>
  </si>
  <si>
    <t>Тех. Спе.</t>
  </si>
  <si>
    <t>1.3.1            1.3.4</t>
  </si>
  <si>
    <t>1.ВКУПНО  ЗА ОПШТИ РАБОТИ</t>
  </si>
  <si>
    <t>Изработка на сообраќаен проект за времена измена на режим за сообраќај</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</si>
  <si>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</si>
  <si>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</si>
  <si>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</si>
  <si>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Попречно сечење на постоечки асфалт 
d=12 см</t>
  </si>
  <si>
    <t>Вкупно</t>
  </si>
  <si>
    <t>Вредност</t>
  </si>
  <si>
    <t xml:space="preserve">ВКУПНА ВРЕДНОСТ </t>
  </si>
  <si>
    <t>1.2</t>
  </si>
  <si>
    <t>1.6</t>
  </si>
  <si>
    <t>1.7</t>
  </si>
  <si>
    <t>1.8</t>
  </si>
  <si>
    <t>2.2</t>
  </si>
  <si>
    <t>2.5</t>
  </si>
  <si>
    <t>3.2</t>
  </si>
  <si>
    <t>3.3</t>
  </si>
  <si>
    <t>4.1</t>
  </si>
  <si>
    <t>4.2</t>
  </si>
  <si>
    <t>4.3</t>
  </si>
  <si>
    <t>4.52</t>
  </si>
  <si>
    <t>4.62</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</si>
  <si>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</si>
  <si>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</si>
  <si>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</si>
  <si>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Спроведување на мерки за животна средина и социјални аспекти</t>
  </si>
  <si>
    <t>Име на Понудувачот:</t>
  </si>
  <si>
    <t>Име на овластениот потписник:</t>
  </si>
  <si>
    <t>Потпис и печат:</t>
  </si>
  <si>
    <t>Обележување и осигурање на трасата</t>
  </si>
  <si>
    <t>Рушење на постоечки асфалт од коловоз d=10см со утовар и транспорт до локација или депонија посочена од страна на Инвеститорот-Општината.</t>
  </si>
  <si>
    <t>Набавка,транспорт и вградување на тампонски слој од дробен камен матријал за коловоз dmin=30 см до потребна збиеност</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</si>
  <si>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t>
  </si>
  <si>
    <t>2.64</t>
  </si>
  <si>
    <t>3.10.10</t>
  </si>
  <si>
    <t>Набавка, транспорт и вградување на битуменска емулзија од 0.3-0.5 кг/м2 врз претходно исчистена и обеспрашена површина.</t>
  </si>
  <si>
    <t>4.9</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</si>
  <si>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</si>
  <si>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 xml:space="preserve">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t>
  </si>
  <si>
    <t>Набавка,транспорт и вградување на  бетонски рабници 18/24/100 од МB40 на темел од МB20 со фугирање.</t>
  </si>
  <si>
    <t>Рушење на постоечки тротоар, со утовар и транспорт до локација или депонија посочена од страна на Инвеститорот-Општината.</t>
  </si>
  <si>
    <t>Демонтажа на стари рабници, утовар и транспорт до локација или депонија посочена од страна на Инвеститорот-Општината.</t>
  </si>
  <si>
    <t>Набавка, транспорт и вградување на комплет уличен сливник Ф400 (по детал од проектот) со поврзување до постоечки шахти</t>
  </si>
  <si>
    <t>Набавка,транспорт и вградување на бетонски рабници 6/20/100, МB40 на темел од МB20 со фугирање.</t>
  </si>
  <si>
    <t>Изработка на подтло со планирање и валирање</t>
  </si>
  <si>
    <t>Набавка, транспорт и вградување на битуминизиран носив слој БНС  22  d=7см</t>
  </si>
  <si>
    <t>Набавка транспорт и вградување на АБ 11 d=5см.</t>
  </si>
  <si>
    <t>Набавка, транспорт и вградување на бетонски павер  елементи со д=6см за тротоар поставен на ситен песок од 3-5см.</t>
  </si>
  <si>
    <t>ВКУПНО за 6. ХОРИЗОНТАЛНА И ВЕРТИКАЛНА СИГНАЛИЗАЦИЈА:</t>
  </si>
  <si>
    <t>РЕКОНСТРУКЦИЈА НА УЛ.„АЛБЕРТ АЈНШТАЈН“, УЛ.„АНДОН ДУКОВ“ И УЛ.“ДОНБАС“, ОПШТИНА ЦЕНТАР</t>
  </si>
  <si>
    <t>1. ВКУПНО  ЗА ОПШТИ РАБОТИ:</t>
  </si>
  <si>
    <t>2.4</t>
  </si>
  <si>
    <t>Расчистување на трасата од грмушки,дрвја и корења</t>
  </si>
  <si>
    <t>Рушење на постоечки асфалт од коловоз d=7-12см, со утовар и транспорт до локација или депонија посочена од страна на Инвеститорот-Општината.</t>
  </si>
  <si>
    <t>Рушење на постоечки рабници со утовар и транспорт до локација или депонија посочена од страна на Инвеститорот-Општината.</t>
  </si>
  <si>
    <t>Рушење на постоечки тротоари со утовар и транспорт до локација или депонија посочена од страна на Инвеститорот-Општината.</t>
  </si>
  <si>
    <t>Попречно сечење на постоечки асфалт</t>
  </si>
  <si>
    <t>2. ВКУПНО ЗА ПРИПРЕМНИ РАБОТИ:</t>
  </si>
  <si>
    <t>3.6</t>
  </si>
  <si>
    <t>3. ВКУПНО ЗА ДОЛЕН СТРОЈ:</t>
  </si>
  <si>
    <t>Набавка,транспорт и вградување на тампонски слој од дробен камен матријал за коловоз dmin=40 см до потребна збиеност</t>
  </si>
  <si>
    <t>4.43</t>
  </si>
  <si>
    <t>Премачкување на слоевите на стар со нов асфалт со РБ200</t>
  </si>
  <si>
    <t>Набавка,транспорт и вградување на  бетонски рабници 18/24, МB40 на темел од МB20 со фугирање</t>
  </si>
  <si>
    <t>Набавка,транспорт и вградување на  бетонски рабници тип павер 6/20/100, на темел од МB20 со фугирање</t>
  </si>
  <si>
    <t>4. ВКУПНО ЗА ГОРЕН СТРОЈ:</t>
  </si>
  <si>
    <t>5. ОДВОДНУВАЊЕ</t>
  </si>
  <si>
    <t>Набавка, транспорт и поставување на дренажни цевки Ф100 за дренирање и одводнување на трупот на патот, според детал 1 од Проектот</t>
  </si>
  <si>
    <t>Набавка, транспорт и поставување на сливна решетка - реконструкција на постоечка</t>
  </si>
  <si>
    <t xml:space="preserve">Изработка на  канал од полимер бетон и поставување на улична решетка на подлога од  бетон МБ 15 d=15см , со следните параметри L=1000mm; b=210mm;h=310mm класа на оптоварување D400/F900 </t>
  </si>
  <si>
    <t>5. ВКУПНО ЗА ОДВОДНУВАЊЕ:</t>
  </si>
  <si>
    <t>ВКУПНО за 4. ГОРЕН СТРОЈ:</t>
  </si>
  <si>
    <t>СЕ ВКУПНО</t>
  </si>
  <si>
    <t>Набавка,транспорт и вградување на филтерски
слоеви со гранулација (1,2,3 и 4) со вкупна 
дебелина од 36 см над дренажна цевка Ф100, според детал 1 од Проектот</t>
  </si>
  <si>
    <t>Набавка транспорт и вгрдаување на АБ 11 d=5см.</t>
  </si>
  <si>
    <t>Набавка, транспорт и вградување на битуминизиран носив слој БНС  22А  d=7см</t>
  </si>
  <si>
    <t>3.7.3.5</t>
  </si>
  <si>
    <t>Машински ископ на земја во тесен откоп  III и IV категорија за оформување на дренажен ров  со утовар и транспорт до локација или депонија посочена од страна на Инвеститорот -Општината.</t>
  </si>
  <si>
    <t>3.7.3.1</t>
  </si>
  <si>
    <t>3.7.3.4</t>
  </si>
  <si>
    <t>Изработка на сообраќаен проект за времена измена на режим за сообраќај и план за привремено управување на сообраќајот</t>
  </si>
  <si>
    <t>Рушење на постоечки павер елементи   со утовар и транспорт до локација или депонија посочена од страна на Инвеститорот-Општината.</t>
  </si>
  <si>
    <t>Рушење на постоечки попречни канали   со утовар и транспорт до локација или депонија посочена од страна на Инвеститорот-Општината.</t>
  </si>
  <si>
    <t>Рачно вадење, чистење и палетирање на бетонски павер елементи од постоечки тротоар  со утовар и транспорт до локација или депонија посочена од страна на Инвеститорот-Општината.</t>
  </si>
  <si>
    <t>Орапавување на асфалт  од постоечки улици со утовар на материјалот до депонија посочена од страна на Инвеститорот-Општината.</t>
  </si>
  <si>
    <t>Чистење и оформување на постоечки земјени и бетонски канали</t>
  </si>
  <si>
    <t>2.7</t>
  </si>
  <si>
    <t>Дислокација на постоечки  дрвени бандери надвор од траса</t>
  </si>
  <si>
    <t>Попречно сечење на постоечки асфалт до
d=20 см</t>
  </si>
  <si>
    <t xml:space="preserve">Машински ископ на земја (тампон) во широк откоп  III и IV категорија  со утовар и транспорт до локација или депонија посочена од страна на Инвеститорот -Општината.
Напомена: Количината која е дадена за оваа позиција се однесува во случај кога по вадењето на стариот асфалт се утврди слаба носивост на тампонскиот слој, истиот ќе се отстрани и замени со нов слој од дробен камен-толчаник со дебелина од 30см.
</t>
  </si>
  <si>
    <t>Планирање и валирање со набивање на подтло</t>
  </si>
  <si>
    <t>3.4</t>
  </si>
  <si>
    <t xml:space="preserve">Изработка и оформување на косини </t>
  </si>
  <si>
    <t>3.10.9.5</t>
  </si>
  <si>
    <t>Нивелирање на  постоечки шахти, сливници, хидранти и т.н.  до кота на асфалт со МБ 30 и мрежаста арматура Q335</t>
  </si>
  <si>
    <t>Набавка,транспорт и вградување на тампонски слој од дробен камен матријал за коловоз со dmin=30 см  и тротоар со dmin=20 см, до потребна збиеност</t>
  </si>
  <si>
    <t>Набавка, транспорт и вградување на битуминизиран носив слој БНХС  16А  d=7см</t>
  </si>
  <si>
    <t>Премачкување на споевите на стар со нов асфалт со РБ200</t>
  </si>
  <si>
    <t>Набавка, транспорт и вградување на бетонски рабници 18/24, МВ40 на темел од МВ20 со фугирање.</t>
  </si>
  <si>
    <t>Набавка, транспорт и вгардување на бетонски павер елементи со д=6см за тротоар поставен на ситен песок од 3-5см.</t>
  </si>
  <si>
    <t>3.11</t>
  </si>
  <si>
    <t>Изработка на стабилизирана банкина д=20см 
изработена од материјал ист како и тампонски материјал со променлива ширина</t>
  </si>
  <si>
    <t>Набавка, транспорт и вградување на одводен канал за надворешно површинско одводнување со поцинкувана решетка 33х11, класа на оптоварување Б 125</t>
  </si>
  <si>
    <t>Набавка, транспорт и вградување на одводен канал за надворешно површинско одводнување со лиеножелезна решетка , класа на оптоварување С 250</t>
  </si>
  <si>
    <t>5. ВКУПНО ЗА ОДВОДНУВАЊЕ</t>
  </si>
  <si>
    <t>ВКУПНО ЗА ОПШТИНА ТЕАРЦЕ</t>
  </si>
  <si>
    <t>ВКУПНО ЗА ОПШТИНА ИЛИНДЕН (ден. без ДДВ):</t>
  </si>
  <si>
    <t>Предмер Пресметка Бр 1: Реконструкција на улица Алберт Ајнштајн, Андон Дуков и Донбас</t>
  </si>
  <si>
    <t>ВКУПНО ЗА ОПШТИНА ЦЕНТАР (ден. без ДДВ):</t>
  </si>
  <si>
    <t>ВКУПНО ЗА ОПШТИНА ТЕАРЦЕ (ден. без ДДВ):</t>
  </si>
  <si>
    <t>Предмер Пресметка Бр 1: Изградба на локален пат 102 во с. Слатино од км 0+340.38 до км 1+780.62</t>
  </si>
  <si>
    <t>СЕ ВКУПНО - Реконструкција на улица Алберт Ајнштајн, Андон Дуков и Донбас</t>
  </si>
  <si>
    <t>ВКУПНО ЗА ОПШТИНА ЦЕНТАР</t>
  </si>
  <si>
    <t xml:space="preserve">РЕКАПИТУЛАР -РЕКОНСТРУКЦИЈА НА УЛ.„АЛБЕРТ АЈНШТАЈН“, УЛ.„АНДОН ДУКОВ“ И УЛ.“ДОНБАС“, ОПШТИНА ЦЕНТАР </t>
  </si>
  <si>
    <t>ВКУПНО ЗА ОПШТИНА ИЛИНДЕН</t>
  </si>
  <si>
    <t>Предмер Пресметка Бр 1: Реконструкција на улица 5 во с. Студеничани</t>
  </si>
  <si>
    <t>ВКУПНО ЗА ОПШТИНА СТУДЕНИЧАНИ (ден. без ДДВ):</t>
  </si>
  <si>
    <t>БАРАЊЕ ЗА ПОНУДИ - Тендер 8 - Дел 2 - Анекс Бр.1
Реф. Бр.: LRCP-9034-9210-MK-RFB-A.2.1.6 - Тендер 8 -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</si>
  <si>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БАРАЊЕ ЗА ПОНУДИ - Тендер 8 - Дел 2
Реф. Бр.: LRCP-9034-9210-MK-RFB-A.2.1.8 - Тендер 8 -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</si>
  <si>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1.ВКУПНО  ЗА ОПШТИ РАБОТИ:</t>
  </si>
  <si>
    <t>Расчистување на трасата од грмушки, дрвја и корења</t>
  </si>
  <si>
    <t>2.ВКУПНО ЗА ПРИПРЕМНИ РАБОТИ:</t>
  </si>
  <si>
    <t xml:space="preserve">Планирање и валирање на постелка </t>
  </si>
  <si>
    <t>3.8</t>
  </si>
  <si>
    <t>Хумузирање на косини</t>
  </si>
  <si>
    <t>4. ГOРЕН СТРОЈ</t>
  </si>
  <si>
    <t>Набавка,транспорт и вградување на мали бетонски рабници 8/15, МB40 на темел од МB20 со фугирање.</t>
  </si>
  <si>
    <t>Набавка,транспорт и вградување на  бетонски рабници 18/24, МB40 на темел од МB10 со фугирање.</t>
  </si>
  <si>
    <t>Набавка, транспорт и вгардување на бетонски павер елементи за тротоар поставен на ситен песок од 3-5см.</t>
  </si>
  <si>
    <t>Набавка,транспорт и вградување на бетонски испуст према детал Ф600 во должина од 9м за едно со влезна излезна глава спрема детал од проект</t>
  </si>
  <si>
    <t>Рачно планирање на дното на ровот за поставување на цевка (0,60*0,10*752,66=451,99м2)</t>
  </si>
  <si>
    <t>Набавка,транспорт и планирање на ситен песок фракција 0-4мм со дебелина д=10см до дното на ровот за поставубање на цефка(0,60*0,10*752,66=45,16м3)</t>
  </si>
  <si>
    <t xml:space="preserve">Набавка, транспорт наPEND  канализациони цефки (SN-8) комплет со спојни делови за приклучок на сливници во попивателни јами. </t>
  </si>
  <si>
    <t>Затрупување на цевка од во слоево од 25см со набивање до потребна збиеност (451.92-45.16-28.00=378.76)</t>
  </si>
  <si>
    <t>Набавка и монтажа на лиено железни правоаголни сливници D=400 со димензии 500/305мм(спрема детал од проек)</t>
  </si>
  <si>
    <t>6. ПОТПОРЕН ЅИД</t>
  </si>
  <si>
    <t>Земјани работи</t>
  </si>
  <si>
    <t>Машински ископ на земја во широк откоп III и IV категорија со утовар и транспорт до локација или депонија посочена од страна на Инвеститорот - Општината. За темелите на потпорниот ѕид (276*1.6*0.8=353.28 м3)</t>
  </si>
  <si>
    <t>Бетонски работи</t>
  </si>
  <si>
    <t>Набавка,транспорт и вградување на бетон за темели 1,60 *0,80*276м  (спрема детал од проект)</t>
  </si>
  <si>
    <t>Набавка,транспорт и вградување на бетон за потпорен зид (2.5*0,2+0,35/2)*276  (спрема детал од проект)</t>
  </si>
  <si>
    <t>Армирачки работи</t>
  </si>
  <si>
    <t>Набавка,транспорт и вградување на арматура за темели  (спрема детал од проект)</t>
  </si>
  <si>
    <t>кг</t>
  </si>
  <si>
    <t xml:space="preserve"> ЕЕ приклучок, комплет со доводен кабел, електронско броило за директно мерење на активна електрична енергија и осигурувачи. Изведува EBH Македонија, комплет, во според Електроенергетската согласност и новите мрежни правила. Разводната табла да се изработи со два посебни дела, дел за електричниот развод и посебен дел за системот за автоматска регулација на осветлувањето</t>
  </si>
  <si>
    <t>Машински ископ на каналски ров, во терен од 3-4 категорија, со рачно докопување на ровот со просечна широчина 0.4м, и длабочина 0.80м со І=8З4м  од МРО-трафо  до линија 1 и линија 2.</t>
  </si>
  <si>
    <t>Рачно планирање на дното на ровот д=10см</t>
  </si>
  <si>
    <t>Машински и рачен ископ на стопи за
канделабри со димензии 0.6mx0.6mx0.7m</t>
  </si>
  <si>
    <t>Набавка и полагање на пластични ГАЛ
штитници.</t>
  </si>
  <si>
    <t>м</t>
  </si>
  <si>
    <t>Набавка и полагање на опозорителна лента
20см над положениот кабел.</t>
  </si>
  <si>
    <t>Набавка, испорака  и полагање на пластични
цевки Ф50мм</t>
  </si>
  <si>
    <t>Насипување на каналот со ископаната земја
со прибрање на остри камања во слоеви од 30цм.</t>
  </si>
  <si>
    <t>Транспорт на ископаниот материал до депонија 5-7км со растресивост 20%.</t>
  </si>
  <si>
    <t>Набавка, транспорт и поставување на анкерна плоча со T=8mm , a/b=220x220x8mm, со четри анкерни завртки L=M16/576мм комплет со ребрасто Ф50 двострано I=1m.</t>
  </si>
  <si>
    <t>Бетонски  работи</t>
  </si>
  <si>
    <t>Набавка,транспорт и вградување на бетон за темели 0,60*0,60 и длабочина 0,70м  (спрема детал од проект)</t>
  </si>
  <si>
    <t>Монтажни работи</t>
  </si>
  <si>
    <t>Набавка, транспорт и монтажа на еднострани метални држачи Л= 0,60м,ф60мм агли на наклон а монтирање од +15 до -5 степени</t>
  </si>
  <si>
    <t>ЕЛЕКТРИЧНИ ИНСТАЛАЦИИ</t>
  </si>
  <si>
    <t xml:space="preserve">Набавка и полагање на кабел  NAYY-J 3x1,5mm2 за поврзување на светилката со табличка во 42*6=25м </t>
  </si>
  <si>
    <t>Набавка и монтажа на осигурувачи тип DO1/E14 10A</t>
  </si>
  <si>
    <t>Изолација на железните столбови (со битумен) во висина од 1м.</t>
  </si>
  <si>
    <t>Набавка и монтажа на KPO-1 ормар со димензии 800хб00хЗЗ0мм  (whd/mm)  , изработен од двапати декапиран лим со дебелина од 2мм, офарбен со стандрдна печена боја RAL7035, со степен на заштита ИПб5. Ормарот ке биде дводелен, енергетски дел и разводен дел со управувачки елементи. Управуваіъето на уличното светло ке биде преку фотореле и преку ЦИ склопки. Ова позиција се предвидува комплет со земјани и бетонски работи.</t>
  </si>
  <si>
    <t>/</t>
  </si>
  <si>
    <t>Кабли за шемираье, бакарни шини за фазите, нулата и  РЕ, RST шини за осигурачи, редни клеми и друг ситен материјал.Комплет со набавка, монтираіъе и врска се плака по број</t>
  </si>
  <si>
    <t>Ситен материал потребен за изработка на
електрична инсталација.</t>
  </si>
  <si>
    <t>Изработка на еднополна шема на изведбена
ситуација (изведбени работи)</t>
  </si>
  <si>
    <t>7.ВКУПНО  ЕЛЕКТРИЧНИ ИНСТАЛАЦИИ :</t>
  </si>
  <si>
    <t>ВКУПНО за 6.ПОТПОРЕН ЅИД:</t>
  </si>
  <si>
    <t>ВКУПНО за 7. ЕЛЕКТРИЧНИ ИНСТАЛАЦИИ</t>
  </si>
  <si>
    <t>ВКУПНО за 8. ХОРИЗОНТАЛНА И ВЕРТИКАЛНА СИГНАЛИЗАЦИЈА:</t>
  </si>
  <si>
    <t>7. ЈАВНО ОСВЕТЛУВАЊЕ</t>
  </si>
  <si>
    <t>6.ВКУПНО ЗА ПОТПОРЕН ЅИД:</t>
  </si>
  <si>
    <t>БАРАЊЕ ЗА ПОНУДИ - Tендер 8 - Дел2.
Реф. Бр.: LRCP-9034-9210-MK-RFB-A.2.1.8 - Тендер 8 -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</si>
  <si>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 xml:space="preserve">ТЕНДЕР 8-ДЕЛ 2 - РЕКАПИТУЛАР </t>
  </si>
  <si>
    <r>
      <t>БАРАЊЕ ЗА ПОНУДИ - Тендер 8- Дел 2- Анекс Бр.1
Реф. Бр.: LRCP-9034-9210-MK-RFB-A.2.1.8 - Тендер 8</t>
    </r>
    <r>
      <rPr>
        <b/>
        <sz val="12"/>
        <color indexed="10"/>
        <rFont val="StobiSerif Regular"/>
        <family val="3"/>
      </rPr>
      <t xml:space="preserve"> </t>
    </r>
    <r>
      <rPr>
        <b/>
        <sz val="12"/>
        <rFont val="StobiSerif Regular"/>
        <family val="3"/>
      </rPr>
      <t>-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</si>
  <si>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БАРАЊЕ ЗА ПОНУДИ - Тендер 8 - Дел 2- Анекс Бр.1
Реф. Бр.: LRCP-9034-9210-MK-RFB-A.2.1.8 - Тендер 8 -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</si>
  <si>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Изработка на преодни рампи од абечки слој АБ 11 d=5см. на спој со постоечки крстосници (нивелирање со постоечката траса)</t>
  </si>
  <si>
    <t>ВКУПНО-РЕКОНСТРУКЦИЈА НА УЛИЦА АЛБЕРТ АЈНШТАЈН, АНДОН ДУКОВ И ДОНБАС</t>
  </si>
  <si>
    <t>Набавка, транспорт и вгардување на бетонски павер елементи со д=6см  за тротоар, поставен на ситен песок од 3-5см.</t>
  </si>
  <si>
    <t>3.1</t>
  </si>
  <si>
    <t>Изработка на насип (потребниот материјал да се искористи  од Поз.3.2)</t>
  </si>
  <si>
    <t xml:space="preserve">Изработка на насип  (потребниот материјал да се искористи  од Поз.3.2) </t>
  </si>
  <si>
    <t>Набавка, транспорт и вградување на битуминизиран носив слој БНХС  16  d=7см</t>
  </si>
  <si>
    <t>СЕ ВКУПНО-РЕКОНСТРУКЦИЈА НА УЛИЦА 5 ВО с. СТУДЕНИЧАНИ</t>
  </si>
  <si>
    <t>ВКУПНО ЗА ОПШТИНА СТУДЕНИЧАНИ</t>
  </si>
  <si>
    <t>РЕКАПИТУЛАР - РЕКОНСТРУКЦИЈА НА УЛИЦА „5“ с. СТУДЕНИЧАНИ</t>
  </si>
  <si>
    <t>Набавка, транспорт и изработка на улични вертикални сливници(спрема детал од проект)</t>
  </si>
  <si>
    <t>Набавка,транспорт и вградување на железни  пармаци со Н=90см над потпорниот ѕид, спрема детал од проект</t>
  </si>
  <si>
    <t>Изработка на постелка на дното на ровот со ситен набиен земјан материјал или песок, со дебелина од 10cм.</t>
  </si>
  <si>
    <t xml:space="preserve">Набавка, транспорт и монтажа на челичен топллопоцинкован столб со висина 6m со една лира . Долниот дел да е со Ф140мм а горниот дел Ф60 со дебелина Змм. Столбовите да се со следниве европски регулативи: PN-EN40, PN-EN1991-1-4:2008, PN-EN 485-3, ENA W6060 и СЕ Сертификат </t>
  </si>
  <si>
    <t>Приклучна кутија со осигурувачи за монтажа во столб, опремена со терминален блок за   кабли до 35мм2 и излез за кабел NYY-J 3x1,5 mm2  со лежиште за DO1/E14 осигурувачи. IP54, класа ll.</t>
  </si>
  <si>
    <t>Набавка, транспорт и полагање на пластична     дебелозидна цевка ф110 за полагање на кабел во раскрсници.</t>
  </si>
  <si>
    <t>Набавка, транспорт и полагање во земјан ров со претходно поставување на ребрасто црево ф50 кабел тип NAYY-О 4x25mm2</t>
  </si>
  <si>
    <t>Набавка, транспорт и полагање во земјан ров со претходно поставување на ребрасто црево ф50 кабел тип NAYY-О 4x16mm3</t>
  </si>
  <si>
    <t>Набавка и полагање на поцинкована тракаFeZn 25x4mm низ цела должина на ровот и поврзување на секој метален столб во трупот на столбот со M8 мутер и добро заварена трака на штраф.</t>
  </si>
  <si>
    <t>Изработка на заземјуваіъе на железен столб    со  приклучок  на плочите (вкрстени) 90x90 и
дел од поцинкованата лента</t>
  </si>
  <si>
    <r>
      <t xml:space="preserve">Набавка и монтажа на KPO-2 ормар со димензии 800х600хЗЗ0мм </t>
    </r>
    <r>
      <rPr>
        <i/>
        <sz val="12"/>
        <rFont val="StobiSerif Regular"/>
        <family val="3"/>
      </rPr>
      <t xml:space="preserve">(whd/mm)  </t>
    </r>
    <r>
      <rPr>
        <sz val="12"/>
        <rFont val="StobiSerif Regular"/>
        <family val="3"/>
      </rPr>
      <t>, изработен од двапати декапиран лим со дебелина од 2мм, офарбен со стандрдна печена боја RAL7035, со степен на заштита ИПб5. Ормарот ке биде дводелен, енергетски дел и разводен дел со управувачки елементи. Управувагьето на уличното светло ќe биде преку фотореле и  преку ЦН склопки. Ова позиција се предвидува комплет со земјани и бетонски работи.</t>
    </r>
  </si>
  <si>
    <t>Дистрибутивен дел</t>
  </si>
  <si>
    <t>3 пар ножасти осигурувачи Nhoo-40A, 1p
3 пар трополен раставувач со фиока тип NHOO 160A, gG 690V
2 пар контактор CNM-25A
3 пар автоматски осиг. B10A/1n
1 пар гребенаст прекинувач 4G-20-10/U
1 пар фотонапонска сонда</t>
  </si>
  <si>
    <t>Команден дел</t>
  </si>
  <si>
    <t>1 пар лед сијалица 5W за монтажа во разводна табла
1 пар тастер прекинувач за палење сијалица во РТ
1 пар термостат за греач
1 пар греач</t>
  </si>
  <si>
    <t>Кабли за шемираье, бакарни шини за фазите, нулата и  РЕ, RST шини за осигурачи, редни клеми и друг ситен материјал.Комплет со набавка, монтирање и врска се плаќа по број</t>
  </si>
  <si>
    <r>
      <t xml:space="preserve">Набавка и монтажа на KPO-2 ормар со димензии 800х1050хЗЗ0мм </t>
    </r>
    <r>
      <rPr>
        <i/>
        <sz val="12"/>
        <rFont val="StobiSerif Regular"/>
        <family val="3"/>
      </rPr>
      <t xml:space="preserve">(whd/mm)  </t>
    </r>
    <r>
      <rPr>
        <sz val="12"/>
        <rFont val="StobiSerif Regular"/>
        <family val="3"/>
      </rPr>
      <t>, изработен од двапати декапиран лим со дебелина од 2мм, офарбен со стандрдна печена боја RAL7035, со степен на заштита ИПб5. Ормарот ке биде дводелен, енергетски дел и разводен дел со управувачки елементи. Управувањето на уличното светло ќe биде преку фотореле и автоматски часовник преку ЦН склопки. Ова позиција се предвидува комплет со земјани и бетонски работи.</t>
    </r>
  </si>
  <si>
    <t>3 пар ножасти осигурувачи Nhoo-40A, 1p
3 пар ножасти осигурувачи Nhoo-32A, 1p
2 пар трополен раставувач со фиока тип NHOO 160A, gG 690V
1 пар контактор CNM-25A
2 пар автоматски осиг. B10A/1n
1 пар гребенаст прекинувач 4G-20-10/U
1 пар фотонапонска сонда</t>
  </si>
  <si>
    <t>Кабли за шемирање, бакарни шини за фазите, нулата и  РЕ, RST шини за осигурачи, редни клеми и друг ситен материјал.Комплет со набавка, монтирање и врска се плаќа по број</t>
  </si>
  <si>
    <t>Улична ЛЕД светилка тип 72W, 7500lm,104lm/W, 4000K, CR&gt;70IP66/LK08 со димензии 620х260х120мм(њхд/мм). Телото на светилката е изработено од лиен алуминиум, отпорно на корозија, со можност за подесување на аголот на навалување во 5 чекори. Дебелина од 5мм и калено стакло и подлога со сериграфско печатење. Животен век 100 000 работни часови (L80/B50)</t>
  </si>
  <si>
    <t>10.2</t>
  </si>
  <si>
    <t>Набавка, транспорт и поставување на сообраќајни знаци со облик на рамностран триаголник со должина на страните L=600 mm, класа на ретрорефлексија I</t>
  </si>
  <si>
    <t>Парче</t>
  </si>
  <si>
    <t>Набавка, транспорт и монтажа на сообраќајни знаци со облик на круг или осмоаголник со дијаметар D=400 mm, класа на ретрорефлексија I</t>
  </si>
  <si>
    <t>Набавка, транспорт и поставување на сообраќајни знаци со облик на квадрат со димензии L=400 mm, класа на ретрорефлексија I</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</si>
  <si>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</si>
  <si>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3.2
8
10.2</t>
  </si>
  <si>
    <t>Набавка, транспорт, ископ и бетонирање на темели за носачи на сообраќајни знаци со бетон најмалку МБ20 и димензии најмалку 40/40/50 cm</t>
  </si>
  <si>
    <t>10.3</t>
  </si>
  <si>
    <t>Набавка и транспорт, чистење на коловозна површина, маркирање и изведување на тенкослојни надолжни  рефлектирачки ознаки во бела боја</t>
  </si>
  <si>
    <t>Набавка и транспорт, чистење на коловозна површина, маркирање и изведување на тенкослојни напречни и останати рефлектирачки ознаки и натписи во бела боја</t>
  </si>
  <si>
    <t>Набавка, транспорт и поставување на флексибилни столпчиња во црвена боја со рефлектирачки полиња во бела боја со висина H=700 mm и дијаметар D=60 mm</t>
  </si>
  <si>
    <t>Набавка, транспорт и поставување на опрема за означување препреки - табли за означување на постојана бочна препрека со димензии L = 250 mm и H = 1000 mm, класа на ретрорефлексија I</t>
  </si>
  <si>
    <t>Набавка, транспорт и поставување на направи за смирување на сообраќајот - Гумена вештачка издаденост со конвексен обллик од тип В со димензии L=500 mm, W=1200 mm и H=70 mm</t>
  </si>
  <si>
    <t>Набавка, транспорт и поставување на направи за смирување на сообраќајот - Почетно/завршни елементи на гумена вештачка издаденост со конвексен профил од тип В, со димензии L=250 mm, W=1200 mm и H=70 mm</t>
  </si>
  <si>
    <t>6. СООБРАЌАЈНА СИГНАЛИЗАЦИЈА И ОПРЕМА</t>
  </si>
  <si>
    <t>6.1 ВЕРТИКАЛНА СИГНАЛИЗАЦИЈА</t>
  </si>
  <si>
    <t>6.2 ХОРИЗОНТАЛНА СИГНАЛИЗАЦИЈА</t>
  </si>
  <si>
    <t>6.3 СООБРАЌАЈНА ОПРЕМА</t>
  </si>
  <si>
    <t>6. ВКУПНО ЗА СООБРАЌАЈНА СИГНАЛИЗАЦИЈА И ОПРЕМА</t>
  </si>
  <si>
    <t>Набавка, транспорт и поставување на сообраќајни знаци со облик на рамностран триаголник со должина на страните L=600 mm, класа на ретрорефлексија II</t>
  </si>
  <si>
    <t>Набавка, транспорт и монтажа на сообраќајни знаци со облик на круг или осмоаголник со дијаметар D=400 mm, класа на ретрорефлексија II</t>
  </si>
  <si>
    <t>Набавка, транспорт и поставување на сообраќајни знаци со облик на квадрат со димензии L=400 mm, класа на ретрорефлексија II</t>
  </si>
  <si>
    <t>Набавка, транспорт и поставување на сообраќајни знаци (дополнителна табла) со облик на правоаголник со димензии L=400 mm H=200 mm, класа на ретрорефлексија II</t>
  </si>
  <si>
    <t>Демонтажа  и транспорт до депо (локација одредена од општина) на постојна вертикална сигнализација (сообраќаен знак/знаци, носач и темел)</t>
  </si>
  <si>
    <t>Набавка, транспорт и поставување на сообраќајни знаци со облик на рамностран триаголник со должина на страните L=900 mm, класа на ретрорефлексија II</t>
  </si>
  <si>
    <t>Набавка, транспорт и монтажа на сообраќајни знаци со облик на круг или осмоаголник со дијаметар D=600 mm, класа на ретрорефлексија II</t>
  </si>
  <si>
    <t>Набавка, транспорт и поставување на сообраќајни знаци со облик на квадрат со димензии L=600 mm, класа на ретрорефлексија II</t>
  </si>
  <si>
    <t>Набавка, транспорт и поставување на сообраќајни знаци со облик на правоаголник со димензии L=600 mm H=900 mm, класа на ретрорефлексија II</t>
  </si>
  <si>
    <t>Набавка, транспорт, чистење на коловозна површина, маркирање и изведување на тенкослојни рефлектирачки останати ознаки и натписи во жолта боја</t>
  </si>
  <si>
    <t>10.6</t>
  </si>
  <si>
    <t>Набавка, транспорт и поставување на сообраќајни огледала со облик на круг со дијаметар D=600 mm со надворешен раб со рефлектирачки наизменични полиња во црвена и бела боја</t>
  </si>
  <si>
    <t>Набавка, транспорт и поставување на направи за смирување на сообраќајот - Гумена вештачка издаденост делумно плато со димензии L=2000 mm W=1800 mm и H=65 mm</t>
  </si>
  <si>
    <t>Набавка, транспорт и поставување на флексибилни столпчиња во црвена боја со рефлектирачки полиња во бела боја со висина H=750 mm и дијаметар D=80 mm</t>
  </si>
  <si>
    <t>8. СООБРАЌАЈНА СИГНАЛИЗАЦИЈА И ОПРЕМА</t>
  </si>
  <si>
    <t>8.1 ВЕРТИКАЛНА СИГНАЛИЗАЦИЈА</t>
  </si>
  <si>
    <t>8.2 ХОРИЗОНТАЛНА СИГНАЛИЗАЦИЈА</t>
  </si>
  <si>
    <t>8.3 СООБРАЌАЈНА ОПРЕМА</t>
  </si>
  <si>
    <t>8. ВКУПНО ЗА СООБРАЌАЈНА СИГНАЛИЗАЦИЈА И ОПРЕМА</t>
  </si>
  <si>
    <t>СЕ ВКУПНО - Реконструкција на ул.5 во с. Студеничани</t>
  </si>
  <si>
    <t>СЕ ВКУПНО ДЕЛ 2 (ден. без ДДВ):</t>
  </si>
  <si>
    <t>РЕКОНСТРУКЦИЈА НА УЛИЦА 8, ОПШТИНА ИЛИНДЕН
од км 0+000.00 до км 0+550.00</t>
  </si>
  <si>
    <t>РЕКАПИТУЛАР - РЕКОНСТРУКЦИЈА НА ЛОКАЛЕН ПАТ 102 ВО с. СЛАТИНО од км 0+340.38 (мост) до км 1+780.62</t>
  </si>
  <si>
    <t>СЕ ВКУПНО - РЕКОНСТРУКЦИЈА НА ЛОКАЛЕН ПАТ 102 ВО с. СЛАТИНО  од км 0+340.38 (мост) до км 1+780.62</t>
  </si>
  <si>
    <t>СЕ ВКУПНО - Реконструкција на локален пат 102 во с. Слатино од км 0+340.38 (мост) до км 1+780.62</t>
  </si>
  <si>
    <t>РЕКАПИТУЛАР - Реконструкција на улица 8, Општина Илинден од км 0+000.00 до км 0+550.00</t>
  </si>
  <si>
    <t>ВКУПНО - РЕКОНСТРУКЦИЈА НА УЛИЦА 8 од км 0+000.00 до км 0+550.00</t>
  </si>
  <si>
    <t>СЕ ВКУПНО - Реконструкција на улица 8 од км 0+000.00 до км 0+550.00</t>
  </si>
  <si>
    <t>Предмер Пресметка Бр 1: Реконструкција на улица 8 од км 0+000.00 до км 0+550.00</t>
  </si>
  <si>
    <t>ИЗГРАДБА НА ЛОКАЛЕН ПАТ 102 ВО СЕЛО СЛАТИНО, ОПШТИНА ТЕАРЦЕ
од км 0+340.38 (мост) до км 1+780.62</t>
  </si>
  <si>
    <t>РЕКОНСТРУКЦИЈА НА УЛИЦА „5“ ВО С. СТУДЕНИЧАНИ, ОПШТИНА СТУДЕНИЧАНИ</t>
  </si>
  <si>
    <t>Непредвидени
 работи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</si>
</sst>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00_-;\-* #,##0.00_-;_-* &quot;-&quot;??_-;_-@_-"/>
    <numFmt numFmtId="165" formatCode="#,##0.00\ _д_е_н_."/>
    <numFmt numFmtId="166" formatCode="_-* #,##0_-;\-* #,##0_-;_-* &quot;-&quot;??_-;_-@_-"/>
    <numFmt numFmtId="167" formatCode="_(* #,##0.00_);_(* \(#,##0.00\);_(* &quot;-&quot;_);_(@_)"/>
  </numFmts>
  <fonts count="37" x14ac:knownFonts="1">
    <font>
      <sz val="11"/>
      <color theme="1"/>
      <name val="Calibri"/>
      <family val="2"/>
      <scheme val="minor"/>
    </font>
    <font>
      <sz val="11"/>
      <color indexed="8"/>
      <name val="StobiSerif Regular"/>
      <family val="3"/>
    </font>
    <font>
      <b/>
      <sz val="12"/>
      <name val="StobiSerif Regular"/>
      <family val="3"/>
    </font>
    <font>
      <b/>
      <sz val="12"/>
      <color indexed="10"/>
      <name val="StobiSerif Regular"/>
      <family val="3"/>
    </font>
    <font>
      <sz val="11"/>
      <color theme="1"/>
      <name val="StobiSerif Regular"/>
      <family val="3"/>
    </font>
    <font>
      <sz val="12"/>
      <name val="StobiSerif Regular"/>
      <family val="3"/>
    </font>
    <font>
      <b/>
      <sz val="12"/>
      <color indexed="8"/>
      <name val="StobiSerif Regular"/>
      <family val="3"/>
    </font>
    <font>
      <sz val="12"/>
      <name val="Calibri"/>
      <family val="2"/>
      <scheme val="minor"/>
    </font>
    <font>
      <sz val="12"/>
      <color indexed="8"/>
      <name val="StobiSerif Regular"/>
      <family val="3"/>
    </font>
    <font>
      <b/>
      <sz val="12"/>
      <color theme="1"/>
      <name val="StobiSerif Regular"/>
      <family val="3"/>
    </font>
    <font>
      <b/>
      <sz val="11"/>
      <name val="Arial"/>
      <family val="2"/>
      <charset val="204"/>
    </font>
    <font>
      <sz val="12"/>
      <color theme="1"/>
      <name val="StobiSerif Regular"/>
      <family val="3"/>
    </font>
    <font>
      <b/>
      <sz val="11"/>
      <color indexed="8"/>
      <name val="StobiSerif Regular"/>
      <family val="3"/>
    </font>
    <font>
      <sz val="11"/>
      <name val="StobiSerif Regular"/>
      <family val="3"/>
    </font>
    <font>
      <b/>
      <sz val="11"/>
      <name val="StobiSerif Regular"/>
      <family val="3"/>
    </font>
    <font>
      <b/>
      <sz val="12"/>
      <color rgb="FFFF0000"/>
      <name val="StobiSerif Regular"/>
      <family val="3"/>
    </font>
    <font>
      <sz val="12"/>
      <color theme="1"/>
      <name val="Calibri"/>
      <family val="2"/>
      <scheme val="minor"/>
    </font>
    <font>
      <b/>
      <sz val="12"/>
      <color indexed="8"/>
      <name val="StobiSerif Regular"/>
      <family val="3"/>
    </font>
    <font>
      <sz val="8"/>
      <name val="Calibri"/>
      <family val="2"/>
      <scheme val="minor"/>
    </font>
    <font>
      <sz val="12"/>
      <color rgb="FFFF0000"/>
      <name val="StobiSerif Regular"/>
      <family val="3"/>
    </font>
    <font>
      <sz val="11"/>
      <color rgb="FFFF0000"/>
      <name val="Calibri"/>
      <family val="2"/>
      <scheme val="minor"/>
    </font>
    <font>
      <b/>
      <sz val="11"/>
      <color theme="1"/>
      <name val="Calibri"/>
      <family val="2"/>
      <scheme val="minor"/>
    </font>
    <font>
      <sz val="9"/>
      <color indexed="81"/>
      <name val="Tahoma"/>
      <family val="2"/>
    </font>
    <font>
      <b/>
      <sz val="9"/>
      <color indexed="81"/>
      <name val="Tahoma"/>
      <family val="2"/>
    </font>
    <font>
      <sz val="11"/>
      <name val="Calibri"/>
      <family val="2"/>
      <scheme val="minor"/>
    </font>
    <font>
      <sz val="11"/>
      <color rgb="FF00B050"/>
      <name val="Calibri"/>
      <family val="2"/>
      <scheme val="minor"/>
    </font>
    <font>
      <sz val="11"/>
      <color rgb="FFFF0000"/>
      <name val="StobiSerif Regular"/>
      <family val="3"/>
    </font>
    <font>
      <i/>
      <sz val="11"/>
      <color rgb="FF00B050"/>
      <name val="Calibri"/>
      <family val="2"/>
      <charset val="204"/>
      <scheme val="minor"/>
    </font>
    <font>
      <sz val="11"/>
      <color rgb="FF00B050"/>
      <name val="StobiSerif Regular"/>
      <family val="3"/>
    </font>
    <font>
      <sz val="10"/>
      <name val="Arial"/>
      <family val="2"/>
      <charset val="204"/>
    </font>
    <font>
      <b/>
      <sz val="12"/>
      <color indexed="8"/>
      <name val="Times New Roman"/>
      <family val="1"/>
    </font>
    <font>
      <sz val="12"/>
      <color rgb="FF00B050"/>
      <name val="Calibri"/>
      <family val="2"/>
    </font>
    <font>
      <i/>
      <sz val="11"/>
      <color theme="1"/>
      <name val="Calibri"/>
      <family val="2"/>
      <charset val="204"/>
      <scheme val="minor"/>
    </font>
    <font>
      <i/>
      <sz val="12"/>
      <name val="StobiSerif Regular"/>
      <family val="3"/>
    </font>
    <font>
      <sz val="11"/>
      <color rgb="FF00B050"/>
      <name val="StobiSerifRegular"/>
    </font>
    <font>
      <sz val="11"/>
      <color theme="1"/>
      <name val="Calibri"/>
      <family val="2"/>
      <scheme val="minor"/>
    </font>
    <font>
      <sz val="12"/>
      <name val="StobiSerifRegula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s>
  <borders count="5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s>
  <cellStyleXfs count="3">
    <xf numFmtId="0" fontId="0" fillId="0" borderId="0"/>
    <xf numFmtId="0" fontId="29" fillId="0" borderId="0" applyNumberFormat="0" applyFont="0" applyFill="0" applyBorder="0" applyAlignment="0" applyProtection="0">
      <alignment vertical="top"/>
    </xf>
    <xf numFmtId="0" fontId="35" fillId="0" borderId="0"/>
  </cellStyleXfs>
  <cellXfs count="685">
    <xf numFmtId="0" fontId="0" fillId="0" borderId="0" xfId="0"/>
    <xf numFmtId="0" fontId="1" fillId="2" borderId="0" xfId="0" applyFont="1" applyFill="1"/>
    <xf numFmtId="0" fontId="0" fillId="2" borderId="0" xfId="0" applyFill="1"/>
    <xf numFmtId="0" fontId="1" fillId="2" borderId="0" xfId="0" applyFont="1" applyFill="1" applyAlignment="1">
      <alignment wrapText="1"/>
    </xf>
    <xf numFmtId="4" fontId="7" fillId="2" borderId="0" xfId="0" applyNumberFormat="1" applyFont="1" applyFill="1" applyAlignment="1">
      <alignment vertical="center" wrapText="1"/>
    </xf>
    <xf numFmtId="4" fontId="2" fillId="2" borderId="16" xfId="0" applyNumberFormat="1" applyFont="1" applyFill="1" applyBorder="1" applyAlignment="1">
      <alignment horizontal="center" vertical="center" wrapText="1"/>
    </xf>
    <xf numFmtId="0" fontId="0" fillId="2" borderId="0" xfId="0" applyFill="1" applyAlignment="1">
      <alignment wrapText="1"/>
    </xf>
    <xf numFmtId="0" fontId="0" fillId="0" borderId="0" xfId="0" applyAlignment="1">
      <alignment wrapText="1"/>
    </xf>
    <xf numFmtId="0" fontId="5" fillId="2" borderId="10" xfId="0" applyFont="1" applyFill="1" applyBorder="1" applyAlignment="1">
      <alignment vertical="center" wrapText="1"/>
    </xf>
    <xf numFmtId="0" fontId="5" fillId="2" borderId="10" xfId="0" applyFont="1" applyFill="1" applyBorder="1" applyAlignment="1">
      <alignment horizontal="center" vertical="center" wrapText="1"/>
    </xf>
    <xf numFmtId="165" fontId="12" fillId="2" borderId="0" xfId="0" applyNumberFormat="1" applyFont="1" applyFill="1" applyAlignment="1">
      <alignment horizontal="center"/>
    </xf>
    <xf numFmtId="0" fontId="5" fillId="2" borderId="9" xfId="0" applyFont="1" applyFill="1" applyBorder="1" applyAlignment="1">
      <alignment vertical="center" wrapText="1"/>
    </xf>
    <xf numFmtId="4" fontId="2" fillId="2" borderId="0" xfId="0" applyNumberFormat="1" applyFont="1" applyFill="1" applyAlignment="1">
      <alignment horizontal="left" vertical="center" wrapText="1"/>
    </xf>
    <xf numFmtId="4" fontId="14" fillId="2" borderId="0" xfId="0" applyNumberFormat="1" applyFont="1" applyFill="1" applyAlignment="1">
      <alignment horizontal="center" vertical="center" wrapText="1"/>
    </xf>
    <xf numFmtId="0" fontId="16" fillId="0" borderId="0" xfId="0" applyFont="1"/>
    <xf numFmtId="0" fontId="10" fillId="2" borderId="30" xfId="0" applyFont="1" applyFill="1" applyBorder="1" applyAlignment="1">
      <alignment horizontal="right" wrapText="1"/>
    </xf>
    <xf numFmtId="4" fontId="5" fillId="2" borderId="13" xfId="0" applyNumberFormat="1" applyFont="1" applyFill="1" applyBorder="1" applyAlignment="1">
      <alignment horizontal="right" wrapText="1"/>
    </xf>
    <xf numFmtId="0" fontId="20" fillId="2" borderId="0" xfId="0" applyFont="1" applyFill="1" applyAlignment="1">
      <alignment wrapText="1"/>
    </xf>
    <xf numFmtId="0" fontId="20" fillId="0" borderId="0" xfId="0" applyFont="1" applyAlignment="1">
      <alignment wrapText="1"/>
    </xf>
    <xf numFmtId="0" fontId="5" fillId="2" borderId="12" xfId="0" applyFont="1" applyFill="1" applyBorder="1" applyAlignment="1">
      <alignment horizontal="center" vertical="center" wrapText="1"/>
    </xf>
    <xf numFmtId="0" fontId="11" fillId="2" borderId="10" xfId="0" applyFont="1" applyFill="1" applyBorder="1" applyAlignment="1">
      <alignment vertical="center" wrapText="1"/>
    </xf>
    <xf numFmtId="41" fontId="5" fillId="2" borderId="35" xfId="0" applyNumberFormat="1" applyFont="1" applyFill="1" applyBorder="1" applyAlignment="1">
      <alignment horizontal="right" vertical="center" wrapText="1"/>
    </xf>
    <xf numFmtId="0" fontId="5" fillId="2" borderId="13" xfId="0" applyFont="1" applyFill="1" applyBorder="1" applyAlignment="1">
      <alignment vertical="center" wrapText="1"/>
    </xf>
    <xf numFmtId="2" fontId="6" fillId="0" borderId="22" xfId="0" applyNumberFormat="1" applyFont="1" applyBorder="1" applyAlignment="1">
      <alignment horizontal="center" vertical="center"/>
    </xf>
    <xf numFmtId="9" fontId="6" fillId="0" borderId="22" xfId="0" applyNumberFormat="1" applyFont="1" applyBorder="1" applyAlignment="1">
      <alignment horizontal="center" vertical="center" wrapText="1"/>
    </xf>
    <xf numFmtId="2" fontId="6" fillId="0" borderId="39" xfId="0" applyNumberFormat="1" applyFont="1" applyBorder="1" applyAlignment="1">
      <alignment horizontal="center" vertical="center"/>
    </xf>
    <xf numFmtId="2" fontId="5" fillId="2" borderId="10" xfId="0" applyNumberFormat="1"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9" xfId="0" applyFont="1" applyFill="1" applyBorder="1" applyAlignment="1">
      <alignment horizontal="center" vertical="center" wrapText="1"/>
    </xf>
    <xf numFmtId="1" fontId="5" fillId="2" borderId="12" xfId="0" applyNumberFormat="1" applyFont="1" applyFill="1" applyBorder="1" applyAlignment="1">
      <alignment horizontal="center" vertical="center" wrapText="1"/>
    </xf>
    <xf numFmtId="0" fontId="5" fillId="2" borderId="13" xfId="0" applyFont="1" applyFill="1" applyBorder="1" applyAlignment="1">
      <alignment horizontal="center" vertical="center" wrapText="1"/>
    </xf>
    <xf numFmtId="0" fontId="7" fillId="2" borderId="0" xfId="0" applyFont="1" applyFill="1" applyAlignment="1">
      <alignment vertical="center" wrapText="1"/>
    </xf>
    <xf numFmtId="0" fontId="2" fillId="2" borderId="16" xfId="0" applyFont="1" applyFill="1" applyBorder="1" applyAlignment="1">
      <alignment horizontal="center" vertical="center" wrapText="1"/>
    </xf>
    <xf numFmtId="1" fontId="2" fillId="2" borderId="16" xfId="0" applyNumberFormat="1" applyFont="1" applyFill="1" applyBorder="1" applyAlignment="1">
      <alignment horizontal="center" vertical="center" wrapText="1"/>
    </xf>
    <xf numFmtId="41" fontId="2" fillId="2" borderId="17"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5" fillId="2" borderId="10" xfId="0" applyFont="1" applyFill="1" applyBorder="1" applyAlignment="1">
      <alignment horizontal="left" wrapText="1"/>
    </xf>
    <xf numFmtId="41" fontId="5" fillId="2" borderId="11" xfId="0" applyNumberFormat="1" applyFont="1" applyFill="1" applyBorder="1" applyAlignment="1">
      <alignment horizontal="right" wrapText="1"/>
    </xf>
    <xf numFmtId="0" fontId="5" fillId="2" borderId="13" xfId="0" applyFont="1" applyFill="1" applyBorder="1" applyAlignment="1">
      <alignment horizontal="center" wrapText="1"/>
    </xf>
    <xf numFmtId="0" fontId="5" fillId="2" borderId="13" xfId="0" applyFont="1" applyFill="1" applyBorder="1" applyAlignment="1">
      <alignment horizontal="left" wrapText="1"/>
    </xf>
    <xf numFmtId="41" fontId="5" fillId="2" borderId="14" xfId="0" applyNumberFormat="1" applyFont="1" applyFill="1" applyBorder="1" applyAlignment="1">
      <alignment horizontal="right" wrapText="1"/>
    </xf>
    <xf numFmtId="41" fontId="2" fillId="2" borderId="20" xfId="0" applyNumberFormat="1" applyFont="1" applyFill="1" applyBorder="1" applyAlignment="1">
      <alignment horizontal="right" vertical="center" wrapText="1"/>
    </xf>
    <xf numFmtId="0" fontId="5" fillId="2" borderId="16" xfId="0" applyFont="1" applyFill="1" applyBorder="1" applyAlignment="1">
      <alignment vertical="center" wrapText="1"/>
    </xf>
    <xf numFmtId="0" fontId="13" fillId="2" borderId="0" xfId="0" applyFont="1" applyFill="1" applyAlignment="1">
      <alignment horizontal="center" vertical="center" wrapText="1"/>
    </xf>
    <xf numFmtId="0" fontId="13" fillId="2" borderId="0" xfId="0" applyFont="1" applyFill="1" applyAlignment="1">
      <alignment horizontal="left" vertical="center" wrapText="1"/>
    </xf>
    <xf numFmtId="1" fontId="13" fillId="2" borderId="0" xfId="0" applyNumberFormat="1" applyFont="1" applyFill="1" applyAlignment="1">
      <alignment horizontal="right" vertical="center" wrapText="1"/>
    </xf>
    <xf numFmtId="41" fontId="13" fillId="2" borderId="0" xfId="0" applyNumberFormat="1" applyFont="1" applyFill="1" applyAlignment="1">
      <alignment vertical="center" wrapText="1"/>
    </xf>
    <xf numFmtId="2" fontId="5" fillId="2" borderId="9" xfId="0" applyNumberFormat="1" applyFont="1" applyFill="1" applyBorder="1" applyAlignment="1">
      <alignment vertical="center" wrapText="1"/>
    </xf>
    <xf numFmtId="2" fontId="5" fillId="2" borderId="10" xfId="0" applyNumberFormat="1" applyFont="1" applyFill="1" applyBorder="1" applyAlignment="1">
      <alignment vertical="center" wrapText="1"/>
    </xf>
    <xf numFmtId="0" fontId="5" fillId="2" borderId="0" xfId="0" applyFont="1" applyFill="1" applyAlignment="1">
      <alignment horizontal="center" vertical="center" wrapText="1"/>
    </xf>
    <xf numFmtId="2" fontId="2" fillId="2" borderId="0" xfId="0" applyNumberFormat="1" applyFont="1" applyFill="1" applyAlignment="1">
      <alignment horizontal="left" vertical="center" wrapText="1"/>
    </xf>
    <xf numFmtId="1" fontId="2" fillId="2" borderId="0" xfId="0" applyNumberFormat="1" applyFont="1" applyFill="1" applyAlignment="1">
      <alignment horizontal="left" vertical="center" wrapText="1"/>
    </xf>
    <xf numFmtId="41" fontId="2" fillId="2" borderId="0" xfId="0" applyNumberFormat="1" applyFont="1" applyFill="1" applyAlignment="1">
      <alignment vertical="center" wrapText="1"/>
    </xf>
    <xf numFmtId="2" fontId="2" fillId="2" borderId="10" xfId="0" applyNumberFormat="1" applyFont="1" applyFill="1" applyBorder="1" applyAlignment="1">
      <alignment horizontal="left" vertical="center" wrapText="1"/>
    </xf>
    <xf numFmtId="4" fontId="2" fillId="2" borderId="10" xfId="0" applyNumberFormat="1" applyFont="1" applyFill="1" applyBorder="1" applyAlignment="1">
      <alignment horizontal="left" vertical="center" wrapText="1"/>
    </xf>
    <xf numFmtId="1" fontId="2" fillId="2" borderId="10" xfId="0" applyNumberFormat="1" applyFont="1" applyFill="1" applyBorder="1" applyAlignment="1">
      <alignment horizontal="right" vertical="center" wrapText="1"/>
    </xf>
    <xf numFmtId="2" fontId="2" fillId="2" borderId="10" xfId="0" applyNumberFormat="1" applyFont="1" applyFill="1" applyBorder="1" applyAlignment="1">
      <alignment vertical="center" wrapText="1"/>
    </xf>
    <xf numFmtId="4" fontId="2" fillId="2" borderId="10" xfId="0" applyNumberFormat="1" applyFont="1" applyFill="1" applyBorder="1" applyAlignment="1">
      <alignment vertical="center" wrapText="1"/>
    </xf>
    <xf numFmtId="41" fontId="5" fillId="2" borderId="17" xfId="0" applyNumberFormat="1" applyFont="1" applyFill="1" applyBorder="1" applyAlignment="1">
      <alignment vertical="center" wrapText="1"/>
    </xf>
    <xf numFmtId="41" fontId="5" fillId="2" borderId="11" xfId="0" applyNumberFormat="1" applyFont="1" applyFill="1" applyBorder="1" applyAlignment="1">
      <alignment vertical="center" wrapText="1"/>
    </xf>
    <xf numFmtId="41" fontId="5" fillId="2" borderId="10" xfId="0" applyNumberFormat="1" applyFont="1" applyFill="1" applyBorder="1" applyAlignment="1">
      <alignment horizontal="right" wrapText="1"/>
    </xf>
    <xf numFmtId="0" fontId="11"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left" vertical="top" wrapText="1"/>
    </xf>
    <xf numFmtId="4" fontId="5" fillId="2" borderId="10" xfId="0" applyNumberFormat="1" applyFont="1" applyFill="1" applyBorder="1" applyAlignment="1">
      <alignment horizontal="right" wrapText="1"/>
    </xf>
    <xf numFmtId="49" fontId="5" fillId="2" borderId="10" xfId="0" applyNumberFormat="1" applyFont="1" applyFill="1" applyBorder="1" applyAlignment="1">
      <alignment horizontal="center" vertical="center" wrapText="1"/>
    </xf>
    <xf numFmtId="1" fontId="5" fillId="2" borderId="9" xfId="0" applyNumberFormat="1" applyFont="1" applyFill="1" applyBorder="1" applyAlignment="1">
      <alignment horizontal="center" vertical="center" wrapText="1"/>
    </xf>
    <xf numFmtId="41" fontId="5" fillId="2" borderId="13" xfId="0" applyNumberFormat="1" applyFont="1" applyFill="1" applyBorder="1" applyAlignment="1">
      <alignment horizontal="right" wrapText="1"/>
    </xf>
    <xf numFmtId="164" fontId="5" fillId="2" borderId="10" xfId="0" applyNumberFormat="1" applyFont="1" applyFill="1" applyBorder="1" applyAlignment="1">
      <alignment horizontal="right" wrapText="1"/>
    </xf>
    <xf numFmtId="164" fontId="5" fillId="2" borderId="13" xfId="0" applyNumberFormat="1" applyFont="1" applyFill="1" applyBorder="1" applyAlignment="1">
      <alignment horizontal="right" wrapText="1"/>
    </xf>
    <xf numFmtId="0" fontId="5" fillId="2" borderId="8" xfId="0" applyFont="1" applyFill="1" applyBorder="1" applyAlignment="1">
      <alignment vertical="center" wrapText="1"/>
    </xf>
    <xf numFmtId="41" fontId="5" fillId="2" borderId="8" xfId="0" applyNumberFormat="1" applyFont="1" applyFill="1" applyBorder="1" applyAlignment="1">
      <alignment horizontal="right" wrapText="1"/>
    </xf>
    <xf numFmtId="0" fontId="5" fillId="2" borderId="30" xfId="0" applyFont="1" applyFill="1" applyBorder="1" applyAlignment="1">
      <alignment wrapText="1"/>
    </xf>
    <xf numFmtId="164" fontId="5" fillId="2" borderId="32" xfId="0" applyNumberFormat="1" applyFont="1" applyFill="1" applyBorder="1" applyAlignment="1">
      <alignment horizontal="right" wrapText="1"/>
    </xf>
    <xf numFmtId="49" fontId="5" fillId="2" borderId="8" xfId="0" applyNumberFormat="1" applyFont="1" applyFill="1" applyBorder="1" applyAlignment="1">
      <alignment horizontal="center" vertical="center" wrapText="1"/>
    </xf>
    <xf numFmtId="164" fontId="5" fillId="2" borderId="8" xfId="0" applyNumberFormat="1" applyFont="1" applyFill="1" applyBorder="1" applyAlignment="1">
      <alignment horizontal="right" wrapText="1"/>
    </xf>
    <xf numFmtId="0" fontId="1" fillId="0" borderId="0" xfId="0" applyFont="1"/>
    <xf numFmtId="0" fontId="13" fillId="0" borderId="0" xfId="0" applyFont="1" applyAlignment="1">
      <alignment horizontal="center" vertical="center" wrapText="1"/>
    </xf>
    <xf numFmtId="0" fontId="2" fillId="0" borderId="0" xfId="0" applyFont="1" applyAlignment="1" applyProtection="1">
      <alignment horizontal="left" vertical="top" wrapText="1"/>
      <protection locked="0"/>
    </xf>
    <xf numFmtId="4" fontId="14" fillId="0" borderId="0" xfId="0" applyNumberFormat="1" applyFont="1" applyAlignment="1">
      <alignment horizontal="center" vertical="center" wrapText="1"/>
    </xf>
    <xf numFmtId="1" fontId="13" fillId="0" borderId="0" xfId="0" applyNumberFormat="1" applyFont="1" applyAlignment="1">
      <alignment horizontal="right" vertical="center" wrapText="1"/>
    </xf>
    <xf numFmtId="41" fontId="13" fillId="0" borderId="0" xfId="0" applyNumberFormat="1" applyFont="1" applyAlignment="1">
      <alignment vertical="center" wrapText="1"/>
    </xf>
    <xf numFmtId="0" fontId="5" fillId="2" borderId="21" xfId="0" applyFont="1" applyFill="1" applyBorder="1" applyAlignment="1">
      <alignment vertical="center" wrapText="1"/>
    </xf>
    <xf numFmtId="0" fontId="5" fillId="2" borderId="22" xfId="0" applyFont="1" applyFill="1" applyBorder="1" applyAlignment="1">
      <alignment vertical="center" wrapText="1"/>
    </xf>
    <xf numFmtId="2" fontId="2" fillId="2" borderId="22" xfId="0" applyNumberFormat="1" applyFont="1" applyFill="1" applyBorder="1" applyAlignment="1">
      <alignment horizontal="left" vertical="center" wrapText="1"/>
    </xf>
    <xf numFmtId="0" fontId="5" fillId="2" borderId="23" xfId="0" applyFont="1" applyFill="1" applyBorder="1" applyAlignment="1">
      <alignment horizontal="center" vertical="center" wrapText="1"/>
    </xf>
    <xf numFmtId="41" fontId="5" fillId="2" borderId="24" xfId="0" applyNumberFormat="1" applyFont="1" applyFill="1" applyBorder="1" applyAlignment="1">
      <alignment vertical="center" wrapText="1"/>
    </xf>
    <xf numFmtId="2" fontId="2" fillId="2" borderId="16" xfId="0" applyNumberFormat="1" applyFont="1" applyFill="1" applyBorder="1" applyAlignment="1">
      <alignment horizontal="left" vertical="center" wrapText="1"/>
    </xf>
    <xf numFmtId="4" fontId="2" fillId="2" borderId="16" xfId="0" applyNumberFormat="1" applyFont="1" applyFill="1" applyBorder="1" applyAlignment="1">
      <alignment horizontal="left" vertical="center" wrapText="1"/>
    </xf>
    <xf numFmtId="0" fontId="1" fillId="0" borderId="0" xfId="0" applyFont="1" applyAlignment="1">
      <alignment wrapText="1"/>
    </xf>
    <xf numFmtId="0" fontId="5" fillId="0" borderId="9" xfId="0" applyFont="1" applyBorder="1" applyAlignment="1">
      <alignment horizontal="center" vertical="center" wrapText="1"/>
    </xf>
    <xf numFmtId="49" fontId="5" fillId="0" borderId="10" xfId="0" applyNumberFormat="1" applyFont="1" applyBorder="1" applyAlignment="1">
      <alignment horizontal="center" vertical="center" wrapText="1"/>
    </xf>
    <xf numFmtId="0" fontId="5" fillId="0" borderId="10" xfId="0" applyFont="1" applyBorder="1" applyAlignment="1">
      <alignment vertical="top" wrapText="1"/>
    </xf>
    <xf numFmtId="4" fontId="5" fillId="0" borderId="10" xfId="0" applyNumberFormat="1" applyFont="1" applyBorder="1" applyAlignment="1">
      <alignment wrapText="1"/>
    </xf>
    <xf numFmtId="4" fontId="0" fillId="0" borderId="0" xfId="0" applyNumberFormat="1"/>
    <xf numFmtId="0" fontId="5" fillId="0" borderId="10" xfId="0" applyFont="1" applyBorder="1" applyAlignment="1">
      <alignment vertical="center" wrapText="1"/>
    </xf>
    <xf numFmtId="164" fontId="5" fillId="0" borderId="10" xfId="0" applyNumberFormat="1" applyFont="1" applyBorder="1" applyAlignment="1">
      <alignment horizontal="right" wrapText="1"/>
    </xf>
    <xf numFmtId="41" fontId="5" fillId="2" borderId="34" xfId="0" applyNumberFormat="1" applyFont="1" applyFill="1" applyBorder="1" applyAlignment="1">
      <alignment horizontal="right" wrapText="1"/>
    </xf>
    <xf numFmtId="164" fontId="5" fillId="2" borderId="43" xfId="0" applyNumberFormat="1" applyFont="1" applyFill="1" applyBorder="1" applyAlignment="1">
      <alignment horizontal="right" wrapText="1"/>
    </xf>
    <xf numFmtId="0" fontId="2" fillId="2" borderId="48" xfId="0" applyFont="1" applyFill="1" applyBorder="1" applyAlignment="1">
      <alignment horizontal="center" vertical="center" wrapText="1"/>
    </xf>
    <xf numFmtId="0" fontId="5" fillId="2" borderId="48" xfId="0" applyFont="1" applyFill="1" applyBorder="1" applyAlignment="1">
      <alignment horizontal="center" vertical="center" wrapText="1"/>
    </xf>
    <xf numFmtId="41" fontId="2" fillId="2" borderId="48" xfId="0" applyNumberFormat="1" applyFont="1" applyFill="1" applyBorder="1" applyAlignment="1">
      <alignment vertical="center" wrapText="1"/>
    </xf>
    <xf numFmtId="41" fontId="6" fillId="3" borderId="10" xfId="0" applyNumberFormat="1" applyFont="1" applyFill="1" applyBorder="1"/>
    <xf numFmtId="41" fontId="6" fillId="3" borderId="8" xfId="0" applyNumberFormat="1" applyFont="1" applyFill="1" applyBorder="1"/>
    <xf numFmtId="41" fontId="6" fillId="3" borderId="34" xfId="0" applyNumberFormat="1" applyFont="1" applyFill="1" applyBorder="1"/>
    <xf numFmtId="41" fontId="6" fillId="0" borderId="8" xfId="0" applyNumberFormat="1" applyFont="1" applyBorder="1"/>
    <xf numFmtId="41" fontId="6" fillId="0" borderId="34" xfId="0" applyNumberFormat="1" applyFont="1" applyBorder="1"/>
    <xf numFmtId="41" fontId="6" fillId="0" borderId="10" xfId="0" applyNumberFormat="1" applyFont="1" applyBorder="1"/>
    <xf numFmtId="41" fontId="6" fillId="0" borderId="11" xfId="0" applyNumberFormat="1" applyFont="1" applyBorder="1"/>
    <xf numFmtId="3" fontId="5" fillId="0" borderId="10" xfId="0" applyNumberFormat="1" applyFont="1" applyBorder="1" applyAlignment="1" applyProtection="1">
      <alignment horizontal="right" wrapText="1"/>
      <protection locked="0"/>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2" fillId="2" borderId="0" xfId="0" applyFont="1" applyFill="1"/>
    <xf numFmtId="0" fontId="21" fillId="2" borderId="0" xfId="0" applyFont="1" applyFill="1"/>
    <xf numFmtId="0" fontId="21" fillId="0" borderId="0" xfId="0" applyFont="1"/>
    <xf numFmtId="0" fontId="2" fillId="2" borderId="10" xfId="0" applyFont="1" applyFill="1" applyBorder="1" applyAlignment="1">
      <alignment horizontal="center" vertical="center" wrapText="1"/>
    </xf>
    <xf numFmtId="1" fontId="2" fillId="2" borderId="10" xfId="0" applyNumberFormat="1" applyFont="1" applyFill="1" applyBorder="1" applyAlignment="1">
      <alignment horizontal="center" vertical="center" wrapText="1"/>
    </xf>
    <xf numFmtId="1" fontId="2" fillId="2" borderId="11"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left" wrapText="1"/>
    </xf>
    <xf numFmtId="4" fontId="5" fillId="2" borderId="8" xfId="0" applyNumberFormat="1" applyFont="1" applyFill="1" applyBorder="1" applyAlignment="1">
      <alignment horizontal="right" wrapText="1"/>
    </xf>
    <xf numFmtId="0" fontId="2" fillId="2" borderId="10" xfId="0" applyFont="1" applyFill="1" applyBorder="1" applyAlignment="1">
      <alignment vertical="center" wrapText="1"/>
    </xf>
    <xf numFmtId="0" fontId="8" fillId="2" borderId="15" xfId="0" applyFont="1" applyFill="1" applyBorder="1" applyAlignment="1">
      <alignment horizontal="center" vertical="center" wrapText="1"/>
    </xf>
    <xf numFmtId="0" fontId="2" fillId="2" borderId="49" xfId="0" applyFont="1" applyFill="1" applyBorder="1" applyAlignment="1">
      <alignment vertical="center" wrapText="1"/>
    </xf>
    <xf numFmtId="0" fontId="4" fillId="2" borderId="16" xfId="0" applyFont="1" applyFill="1" applyBorder="1" applyAlignment="1">
      <alignment vertical="top" wrapText="1"/>
    </xf>
    <xf numFmtId="0" fontId="4" fillId="2" borderId="17" xfId="0" applyFont="1" applyFill="1" applyBorder="1" applyAlignment="1">
      <alignment vertical="top" wrapText="1"/>
    </xf>
    <xf numFmtId="0" fontId="11" fillId="2" borderId="12" xfId="0" applyFont="1" applyFill="1" applyBorder="1" applyAlignment="1">
      <alignment horizontal="center" vertical="center" wrapText="1"/>
    </xf>
    <xf numFmtId="49" fontId="11" fillId="2" borderId="13" xfId="0" applyNumberFormat="1" applyFont="1" applyFill="1" applyBorder="1" applyAlignment="1">
      <alignment horizontal="center" vertical="center" wrapText="1"/>
    </xf>
    <xf numFmtId="0" fontId="11" fillId="2" borderId="13" xfId="0" applyFont="1" applyFill="1" applyBorder="1" applyAlignment="1">
      <alignment vertical="center" wrapText="1"/>
    </xf>
    <xf numFmtId="0" fontId="21" fillId="2" borderId="0" xfId="0" applyFont="1" applyFill="1" applyAlignment="1">
      <alignment wrapText="1"/>
    </xf>
    <xf numFmtId="0" fontId="21" fillId="0" borderId="0" xfId="0" applyFont="1" applyAlignment="1">
      <alignment wrapText="1"/>
    </xf>
    <xf numFmtId="0" fontId="10" fillId="2" borderId="37" xfId="0" applyFont="1" applyFill="1" applyBorder="1" applyAlignment="1">
      <alignment horizontal="right" wrapText="1"/>
    </xf>
    <xf numFmtId="0" fontId="10" fillId="2" borderId="49" xfId="0" applyFont="1" applyFill="1" applyBorder="1" applyAlignment="1">
      <alignment horizontal="right" wrapText="1"/>
    </xf>
    <xf numFmtId="0" fontId="10" fillId="2" borderId="16" xfId="0" applyFont="1" applyFill="1" applyBorder="1" applyAlignment="1">
      <alignment horizontal="right" wrapText="1"/>
    </xf>
    <xf numFmtId="0" fontId="5" fillId="2" borderId="31" xfId="0" applyFont="1" applyFill="1" applyBorder="1" applyAlignment="1">
      <alignment horizontal="center" vertical="center" wrapText="1"/>
    </xf>
    <xf numFmtId="49" fontId="5" fillId="2" borderId="32" xfId="0" applyNumberFormat="1" applyFont="1" applyFill="1" applyBorder="1" applyAlignment="1">
      <alignment horizontal="center" vertical="center" wrapText="1"/>
    </xf>
    <xf numFmtId="41" fontId="2" fillId="2" borderId="48" xfId="0" applyNumberFormat="1" applyFont="1" applyFill="1" applyBorder="1" applyAlignment="1">
      <alignment horizontal="right" vertical="center" wrapText="1"/>
    </xf>
    <xf numFmtId="0" fontId="21" fillId="2" borderId="41" xfId="0" applyFont="1" applyFill="1" applyBorder="1" applyAlignment="1">
      <alignment wrapText="1"/>
    </xf>
    <xf numFmtId="0" fontId="9" fillId="2" borderId="16" xfId="0" applyFont="1" applyFill="1" applyBorder="1" applyAlignment="1">
      <alignment horizontal="right" wrapText="1"/>
    </xf>
    <xf numFmtId="0" fontId="2" fillId="2" borderId="16" xfId="0" applyFont="1" applyFill="1" applyBorder="1" applyAlignment="1">
      <alignment vertical="center" wrapText="1"/>
    </xf>
    <xf numFmtId="0" fontId="5" fillId="2" borderId="15" xfId="0" applyFont="1" applyFill="1" applyBorder="1" applyAlignment="1">
      <alignment wrapText="1"/>
    </xf>
    <xf numFmtId="0" fontId="2" fillId="2" borderId="16" xfId="0" applyFont="1" applyFill="1" applyBorder="1" applyAlignment="1">
      <alignment wrapText="1"/>
    </xf>
    <xf numFmtId="43" fontId="0" fillId="2" borderId="0" xfId="0" applyNumberFormat="1" applyFill="1"/>
    <xf numFmtId="0" fontId="5" fillId="2" borderId="47" xfId="0" applyFont="1" applyFill="1" applyBorder="1" applyAlignment="1">
      <alignment vertical="center" wrapText="1"/>
    </xf>
    <xf numFmtId="0" fontId="5" fillId="2" borderId="8" xfId="0" applyFont="1" applyFill="1" applyBorder="1" applyAlignment="1">
      <alignment horizontal="center" wrapText="1"/>
    </xf>
    <xf numFmtId="0" fontId="5" fillId="2" borderId="10" xfId="0" applyFont="1" applyFill="1" applyBorder="1" applyAlignment="1">
      <alignment horizontal="center" wrapText="1"/>
    </xf>
    <xf numFmtId="0" fontId="7" fillId="2" borderId="0" xfId="0" applyFont="1" applyFill="1" applyAlignment="1">
      <alignment horizontal="center" vertical="center" wrapText="1"/>
    </xf>
    <xf numFmtId="0" fontId="5" fillId="2" borderId="16" xfId="0" applyFont="1" applyFill="1" applyBorder="1" applyAlignment="1">
      <alignment horizontal="center" wrapText="1"/>
    </xf>
    <xf numFmtId="0" fontId="5" fillId="2" borderId="23" xfId="0" applyFont="1" applyFill="1" applyBorder="1" applyAlignment="1">
      <alignment horizontal="center" wrapText="1"/>
    </xf>
    <xf numFmtId="2" fontId="2" fillId="2" borderId="30" xfId="0" applyNumberFormat="1" applyFont="1" applyFill="1" applyBorder="1" applyAlignment="1">
      <alignment horizontal="center" vertical="center" wrapText="1"/>
    </xf>
    <xf numFmtId="2" fontId="2" fillId="2" borderId="16" xfId="0" applyNumberFormat="1" applyFont="1" applyFill="1" applyBorder="1" applyAlignment="1">
      <alignment horizontal="center" vertical="center" wrapText="1"/>
    </xf>
    <xf numFmtId="2" fontId="2" fillId="2" borderId="10" xfId="0" applyNumberFormat="1" applyFont="1" applyFill="1" applyBorder="1" applyAlignment="1">
      <alignment horizontal="center" vertical="center" wrapText="1"/>
    </xf>
    <xf numFmtId="0" fontId="5" fillId="2" borderId="10" xfId="0" applyFont="1" applyFill="1" applyBorder="1" applyAlignment="1">
      <alignment horizontal="right" wrapText="1"/>
    </xf>
    <xf numFmtId="167" fontId="5" fillId="2" borderId="11" xfId="0" applyNumberFormat="1" applyFont="1" applyFill="1" applyBorder="1" applyAlignment="1">
      <alignment horizontal="right" wrapText="1"/>
    </xf>
    <xf numFmtId="0" fontId="5" fillId="2" borderId="13" xfId="0" applyFont="1" applyFill="1" applyBorder="1" applyAlignment="1">
      <alignment horizontal="right" wrapText="1"/>
    </xf>
    <xf numFmtId="167" fontId="5" fillId="2" borderId="14" xfId="0" applyNumberFormat="1" applyFont="1" applyFill="1" applyBorder="1" applyAlignment="1">
      <alignment horizontal="right" wrapText="1"/>
    </xf>
    <xf numFmtId="167" fontId="2" fillId="2" borderId="20" xfId="0" applyNumberFormat="1" applyFont="1" applyFill="1" applyBorder="1" applyAlignment="1">
      <alignment horizontal="right" vertical="center" wrapText="1"/>
    </xf>
    <xf numFmtId="0" fontId="11" fillId="2" borderId="16" xfId="0" applyFont="1" applyFill="1" applyBorder="1" applyAlignment="1">
      <alignment horizontal="right" wrapText="1"/>
    </xf>
    <xf numFmtId="0" fontId="11" fillId="2" borderId="10" xfId="0" applyFont="1" applyFill="1" applyBorder="1" applyAlignment="1">
      <alignment horizontal="right" wrapText="1"/>
    </xf>
    <xf numFmtId="0" fontId="11" fillId="2" borderId="13" xfId="0" applyFont="1" applyFill="1" applyBorder="1" applyAlignment="1">
      <alignment horizontal="right" wrapText="1"/>
    </xf>
    <xf numFmtId="167" fontId="5" fillId="2" borderId="34" xfId="0" applyNumberFormat="1" applyFont="1" applyFill="1" applyBorder="1" applyAlignment="1">
      <alignment horizontal="right" wrapText="1"/>
    </xf>
    <xf numFmtId="167" fontId="2" fillId="2" borderId="48" xfId="0" applyNumberFormat="1" applyFont="1" applyFill="1" applyBorder="1" applyAlignment="1">
      <alignment horizontal="right" vertical="center" wrapText="1"/>
    </xf>
    <xf numFmtId="0" fontId="5" fillId="2" borderId="4" xfId="0" applyFont="1" applyFill="1" applyBorder="1" applyAlignment="1">
      <alignment wrapText="1"/>
    </xf>
    <xf numFmtId="0" fontId="5" fillId="2" borderId="5" xfId="0" applyFont="1" applyFill="1" applyBorder="1" applyAlignment="1">
      <alignment wrapText="1"/>
    </xf>
    <xf numFmtId="167" fontId="2" fillId="2" borderId="48" xfId="0" applyNumberFormat="1" applyFont="1" applyFill="1" applyBorder="1" applyAlignment="1">
      <alignment horizontal="right" wrapText="1"/>
    </xf>
    <xf numFmtId="0" fontId="11" fillId="2" borderId="32" xfId="0" applyFont="1" applyFill="1" applyBorder="1" applyAlignment="1">
      <alignment horizontal="right" wrapText="1"/>
    </xf>
    <xf numFmtId="0" fontId="5" fillId="0" borderId="13" xfId="0" applyFont="1" applyBorder="1" applyAlignment="1">
      <alignment vertical="center" wrapText="1"/>
    </xf>
    <xf numFmtId="164" fontId="5" fillId="0" borderId="13" xfId="0" applyNumberFormat="1" applyFont="1" applyBorder="1" applyAlignment="1">
      <alignment horizontal="right" wrapText="1"/>
    </xf>
    <xf numFmtId="0" fontId="11" fillId="2" borderId="8" xfId="0" applyFont="1" applyFill="1" applyBorder="1" applyAlignment="1">
      <alignment horizontal="right"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4" fontId="14" fillId="2" borderId="5" xfId="0" applyNumberFormat="1" applyFont="1" applyFill="1" applyBorder="1" applyAlignment="1">
      <alignment horizontal="center" vertical="center" wrapText="1"/>
    </xf>
    <xf numFmtId="1" fontId="13" fillId="2" borderId="5" xfId="0" applyNumberFormat="1" applyFont="1" applyFill="1" applyBorder="1" applyAlignment="1">
      <alignment horizontal="right" vertical="center" wrapText="1"/>
    </xf>
    <xf numFmtId="41" fontId="13" fillId="2" borderId="6" xfId="0" applyNumberFormat="1" applyFont="1" applyFill="1" applyBorder="1" applyAlignment="1">
      <alignment vertical="center" wrapText="1"/>
    </xf>
    <xf numFmtId="167" fontId="5" fillId="2" borderId="17" xfId="0" applyNumberFormat="1" applyFont="1" applyFill="1" applyBorder="1" applyAlignment="1">
      <alignment horizontal="left" vertical="center" wrapText="1"/>
    </xf>
    <xf numFmtId="167" fontId="5" fillId="2" borderId="11" xfId="0" applyNumberFormat="1" applyFont="1" applyFill="1" applyBorder="1" applyAlignment="1">
      <alignment horizontal="left" vertical="center" wrapText="1"/>
    </xf>
    <xf numFmtId="41" fontId="5" fillId="2" borderId="0" xfId="0" applyNumberFormat="1" applyFont="1" applyFill="1" applyAlignment="1">
      <alignment vertical="center" wrapText="1"/>
    </xf>
    <xf numFmtId="167" fontId="5" fillId="2" borderId="11" xfId="0" applyNumberFormat="1" applyFont="1" applyFill="1" applyBorder="1" applyAlignment="1">
      <alignment horizontal="center" vertical="center" wrapText="1"/>
    </xf>
    <xf numFmtId="0" fontId="5" fillId="2" borderId="42" xfId="0" applyFont="1" applyFill="1" applyBorder="1" applyAlignment="1">
      <alignment vertical="center" wrapText="1"/>
    </xf>
    <xf numFmtId="0" fontId="5" fillId="2" borderId="43" xfId="0" applyFont="1" applyFill="1" applyBorder="1" applyAlignment="1">
      <alignment vertical="center" wrapText="1"/>
    </xf>
    <xf numFmtId="2" fontId="2" fillId="2" borderId="43" xfId="0" applyNumberFormat="1" applyFont="1" applyFill="1" applyBorder="1" applyAlignment="1">
      <alignment horizontal="left" vertical="center" wrapText="1"/>
    </xf>
    <xf numFmtId="167" fontId="5" fillId="2" borderId="44" xfId="0" applyNumberFormat="1" applyFont="1" applyFill="1" applyBorder="1" applyAlignment="1">
      <alignment horizontal="center" vertical="center" wrapText="1"/>
    </xf>
    <xf numFmtId="167" fontId="2" fillId="2" borderId="39" xfId="0" applyNumberFormat="1" applyFont="1" applyFill="1" applyBorder="1" applyAlignment="1">
      <alignment horizontal="left" vertical="center" wrapText="1"/>
    </xf>
    <xf numFmtId="41" fontId="13" fillId="0" borderId="36" xfId="0" applyNumberFormat="1" applyFont="1" applyBorder="1" applyAlignment="1">
      <alignment vertical="center" wrapText="1"/>
    </xf>
    <xf numFmtId="167" fontId="14" fillId="0" borderId="48" xfId="0" applyNumberFormat="1" applyFont="1" applyBorder="1" applyAlignment="1">
      <alignment vertical="center" wrapText="1"/>
    </xf>
    <xf numFmtId="167" fontId="14" fillId="0" borderId="20" xfId="0" applyNumberFormat="1" applyFont="1" applyBorder="1" applyAlignment="1">
      <alignment vertical="center" wrapText="1"/>
    </xf>
    <xf numFmtId="0" fontId="2" fillId="0" borderId="0" xfId="0" applyFont="1" applyAlignment="1">
      <alignment horizontal="left" vertical="center" wrapText="1"/>
    </xf>
    <xf numFmtId="41" fontId="14" fillId="0" borderId="0" xfId="0" applyNumberFormat="1" applyFont="1" applyAlignment="1">
      <alignment vertical="center" wrapText="1"/>
    </xf>
    <xf numFmtId="0" fontId="5" fillId="2" borderId="8" xfId="0" applyFont="1" applyFill="1" applyBorder="1" applyAlignment="1">
      <alignment horizontal="right" wrapText="1"/>
    </xf>
    <xf numFmtId="0" fontId="2" fillId="2" borderId="52" xfId="0" applyFont="1" applyFill="1" applyBorder="1" applyAlignment="1">
      <alignment horizontal="center" vertical="center" wrapText="1"/>
    </xf>
    <xf numFmtId="0" fontId="5" fillId="2" borderId="52" xfId="0" applyFont="1" applyFill="1" applyBorder="1" applyAlignment="1">
      <alignment vertical="center" wrapText="1"/>
    </xf>
    <xf numFmtId="0" fontId="2" fillId="2" borderId="52" xfId="0" applyFont="1" applyFill="1" applyBorder="1" applyAlignment="1">
      <alignment vertical="center" wrapText="1"/>
    </xf>
    <xf numFmtId="0" fontId="25" fillId="2" borderId="0" xfId="0" applyFont="1" applyFill="1" applyAlignment="1">
      <alignment wrapText="1"/>
    </xf>
    <xf numFmtId="0" fontId="25" fillId="0" borderId="0" xfId="0" applyFont="1" applyAlignment="1">
      <alignment wrapText="1"/>
    </xf>
    <xf numFmtId="43" fontId="25" fillId="2" borderId="0" xfId="0" applyNumberFormat="1" applyFont="1" applyFill="1" applyAlignment="1">
      <alignment wrapText="1"/>
    </xf>
    <xf numFmtId="0" fontId="26" fillId="2" borderId="0" xfId="0" applyFont="1" applyFill="1"/>
    <xf numFmtId="49" fontId="19" fillId="2" borderId="13" xfId="0" applyNumberFormat="1" applyFont="1" applyFill="1" applyBorder="1" applyAlignment="1">
      <alignment horizontal="center" vertical="center" wrapText="1"/>
    </xf>
    <xf numFmtId="0" fontId="20" fillId="2" borderId="0" xfId="0" applyFont="1" applyFill="1"/>
    <xf numFmtId="0" fontId="20" fillId="0" borderId="0" xfId="0" applyFont="1"/>
    <xf numFmtId="0" fontId="25" fillId="2" borderId="0" xfId="0" applyFont="1" applyFill="1"/>
    <xf numFmtId="0" fontId="27" fillId="0" borderId="0" xfId="0" applyFont="1" applyAlignment="1">
      <alignment wrapText="1"/>
    </xf>
    <xf numFmtId="0" fontId="28" fillId="0" borderId="0" xfId="0" applyFont="1" applyAlignment="1">
      <alignment wrapText="1"/>
    </xf>
    <xf numFmtId="0" fontId="25" fillId="0" borderId="0" xfId="0" applyFont="1"/>
    <xf numFmtId="0" fontId="28" fillId="0" borderId="0" xfId="0" applyFont="1"/>
    <xf numFmtId="43" fontId="25" fillId="0" borderId="0" xfId="0" applyNumberFormat="1" applyFont="1"/>
    <xf numFmtId="0" fontId="28" fillId="2" borderId="0" xfId="0" applyFont="1" applyFill="1"/>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41" fontId="7" fillId="2" borderId="0" xfId="0" applyNumberFormat="1" applyFont="1" applyFill="1" applyAlignment="1">
      <alignment vertical="center" wrapText="1"/>
    </xf>
    <xf numFmtId="3" fontId="7" fillId="2" borderId="0" xfId="0" applyNumberFormat="1" applyFont="1" applyFill="1" applyAlignment="1">
      <alignment vertical="center" wrapText="1"/>
    </xf>
    <xf numFmtId="41" fontId="2" fillId="2" borderId="16" xfId="0" applyNumberFormat="1" applyFont="1" applyFill="1" applyBorder="1" applyAlignment="1">
      <alignment horizontal="center" vertical="center" wrapText="1"/>
    </xf>
    <xf numFmtId="3" fontId="2" fillId="2" borderId="17" xfId="0" applyNumberFormat="1"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41" fontId="2" fillId="2" borderId="32" xfId="0" applyNumberFormat="1" applyFont="1" applyFill="1" applyBorder="1" applyAlignment="1">
      <alignment horizontal="center" vertical="center" wrapText="1"/>
    </xf>
    <xf numFmtId="3" fontId="2" fillId="2" borderId="33" xfId="0" applyNumberFormat="1" applyFont="1" applyFill="1" applyBorder="1" applyAlignment="1">
      <alignment horizontal="center" vertical="center" wrapText="1"/>
    </xf>
    <xf numFmtId="0" fontId="2" fillId="2" borderId="28" xfId="0" applyFont="1" applyFill="1" applyBorder="1" applyAlignment="1">
      <alignment vertical="center" wrapText="1"/>
    </xf>
    <xf numFmtId="0" fontId="5" fillId="2" borderId="49" xfId="0" applyFont="1" applyFill="1" applyBorder="1" applyAlignment="1">
      <alignment vertical="center" wrapText="1"/>
    </xf>
    <xf numFmtId="41" fontId="24" fillId="2" borderId="16" xfId="0" applyNumberFormat="1" applyFont="1" applyFill="1" applyBorder="1" applyAlignment="1">
      <alignment wrapText="1"/>
    </xf>
    <xf numFmtId="3" fontId="24" fillId="2" borderId="17" xfId="0" applyNumberFormat="1" applyFont="1" applyFill="1" applyBorder="1" applyAlignment="1">
      <alignment wrapText="1"/>
    </xf>
    <xf numFmtId="41" fontId="5" fillId="2" borderId="10" xfId="0" applyNumberFormat="1" applyFont="1" applyFill="1" applyBorder="1" applyAlignment="1" applyProtection="1">
      <alignment horizontal="right" wrapText="1"/>
      <protection locked="0"/>
    </xf>
    <xf numFmtId="0" fontId="5" fillId="2" borderId="32" xfId="0" applyFont="1" applyFill="1" applyBorder="1" applyAlignment="1">
      <alignment horizontal="right" wrapText="1"/>
    </xf>
    <xf numFmtId="4" fontId="5" fillId="2" borderId="32" xfId="0" applyNumberFormat="1" applyFont="1" applyFill="1" applyBorder="1" applyAlignment="1">
      <alignment horizontal="right" wrapText="1"/>
    </xf>
    <xf numFmtId="41" fontId="5" fillId="2" borderId="32" xfId="0" applyNumberFormat="1" applyFont="1" applyFill="1" applyBorder="1" applyAlignment="1" applyProtection="1">
      <alignment horizontal="right" wrapText="1"/>
      <protection locked="0"/>
    </xf>
    <xf numFmtId="0" fontId="2" fillId="2" borderId="18" xfId="0" applyFont="1" applyFill="1" applyBorder="1" applyAlignment="1">
      <alignment vertical="center" wrapText="1"/>
    </xf>
    <xf numFmtId="0" fontId="2" fillId="2" borderId="19" xfId="0" applyFont="1" applyFill="1" applyBorder="1" applyAlignment="1">
      <alignment vertical="center" wrapText="1"/>
    </xf>
    <xf numFmtId="0" fontId="8" fillId="2" borderId="16" xfId="0" applyFont="1" applyFill="1" applyBorder="1" applyAlignment="1">
      <alignment horizontal="center" vertical="center" wrapText="1"/>
    </xf>
    <xf numFmtId="0" fontId="2" fillId="2" borderId="54" xfId="0" applyFont="1" applyFill="1" applyBorder="1" applyAlignment="1">
      <alignment vertical="center" wrapText="1"/>
    </xf>
    <xf numFmtId="0" fontId="13" fillId="2" borderId="23" xfId="0" applyFont="1" applyFill="1" applyBorder="1" applyAlignment="1">
      <alignment vertical="top" wrapText="1"/>
    </xf>
    <xf numFmtId="41" fontId="13" fillId="2" borderId="16" xfId="0" applyNumberFormat="1" applyFont="1" applyFill="1" applyBorder="1" applyAlignment="1">
      <alignment vertical="top" wrapText="1"/>
    </xf>
    <xf numFmtId="3" fontId="13" fillId="2" borderId="17" xfId="0" applyNumberFormat="1" applyFont="1" applyFill="1" applyBorder="1" applyAlignment="1">
      <alignment vertical="top" wrapText="1"/>
    </xf>
    <xf numFmtId="0" fontId="2" fillId="2" borderId="30" xfId="0" applyFont="1" applyFill="1" applyBorder="1" applyAlignment="1">
      <alignment vertical="center" wrapText="1"/>
    </xf>
    <xf numFmtId="41" fontId="10" fillId="2" borderId="30" xfId="0" applyNumberFormat="1" applyFont="1" applyFill="1" applyBorder="1" applyAlignment="1">
      <alignment horizontal="right" wrapText="1"/>
    </xf>
    <xf numFmtId="3" fontId="5" fillId="2" borderId="35" xfId="0" applyNumberFormat="1" applyFont="1" applyFill="1" applyBorder="1" applyAlignment="1">
      <alignment horizontal="right" vertical="center" wrapText="1"/>
    </xf>
    <xf numFmtId="0" fontId="5" fillId="2" borderId="26" xfId="0" applyFont="1" applyFill="1" applyBorder="1" applyAlignment="1">
      <alignment horizontal="right" wrapText="1"/>
    </xf>
    <xf numFmtId="0" fontId="2" fillId="2" borderId="23" xfId="0" applyFont="1" applyFill="1" applyBorder="1" applyAlignment="1">
      <alignment horizontal="right" wrapText="1"/>
    </xf>
    <xf numFmtId="41" fontId="2" fillId="2" borderId="23" xfId="0" applyNumberFormat="1" applyFont="1" applyFill="1" applyBorder="1" applyAlignment="1">
      <alignment horizontal="right" wrapText="1"/>
    </xf>
    <xf numFmtId="3" fontId="2" fillId="2" borderId="17" xfId="0" applyNumberFormat="1" applyFont="1" applyFill="1" applyBorder="1" applyAlignment="1">
      <alignment horizontal="right" vertical="center" wrapText="1"/>
    </xf>
    <xf numFmtId="0" fontId="2" fillId="0" borderId="49" xfId="0" applyFont="1" applyBorder="1" applyAlignment="1">
      <alignment horizontal="left" vertical="top" wrapText="1"/>
    </xf>
    <xf numFmtId="0" fontId="2" fillId="0" borderId="2" xfId="0" applyFont="1" applyBorder="1" applyAlignment="1">
      <alignment horizontal="center" wrapText="1"/>
    </xf>
    <xf numFmtId="0" fontId="13" fillId="0" borderId="2" xfId="0" applyFont="1" applyBorder="1"/>
    <xf numFmtId="41" fontId="2" fillId="0" borderId="2" xfId="0" applyNumberFormat="1" applyFont="1" applyBorder="1" applyAlignment="1">
      <alignment wrapText="1"/>
    </xf>
    <xf numFmtId="3" fontId="2" fillId="0" borderId="27" xfId="0" applyNumberFormat="1" applyFont="1" applyBorder="1" applyAlignment="1">
      <alignment wrapText="1"/>
    </xf>
    <xf numFmtId="164" fontId="19" fillId="2" borderId="10" xfId="0" applyNumberFormat="1" applyFont="1" applyFill="1" applyBorder="1" applyAlignment="1">
      <alignment horizontal="right" wrapText="1"/>
    </xf>
    <xf numFmtId="2" fontId="2" fillId="2" borderId="30" xfId="0" applyNumberFormat="1" applyFont="1" applyFill="1" applyBorder="1" applyAlignment="1">
      <alignment horizontal="left" vertical="center" wrapText="1"/>
    </xf>
    <xf numFmtId="41" fontId="13" fillId="2" borderId="0" xfId="0" applyNumberFormat="1" applyFont="1" applyFill="1" applyAlignment="1">
      <alignment horizontal="right" vertical="center" wrapText="1"/>
    </xf>
    <xf numFmtId="3" fontId="13" fillId="2" borderId="0" xfId="0" applyNumberFormat="1" applyFont="1" applyFill="1" applyAlignment="1">
      <alignment vertical="center" wrapText="1"/>
    </xf>
    <xf numFmtId="3" fontId="5" fillId="2" borderId="24" xfId="0" applyNumberFormat="1" applyFont="1" applyFill="1" applyBorder="1" applyAlignment="1">
      <alignment vertical="center" wrapText="1"/>
    </xf>
    <xf numFmtId="2" fontId="5" fillId="2" borderId="16" xfId="0" applyNumberFormat="1" applyFont="1" applyFill="1" applyBorder="1" applyAlignment="1">
      <alignment horizontal="left" vertical="center" wrapText="1"/>
    </xf>
    <xf numFmtId="41" fontId="2" fillId="2" borderId="16" xfId="0" applyNumberFormat="1" applyFont="1" applyFill="1" applyBorder="1" applyAlignment="1">
      <alignment horizontal="left" vertical="center" wrapText="1"/>
    </xf>
    <xf numFmtId="2" fontId="5" fillId="2" borderId="10" xfId="0" applyNumberFormat="1" applyFont="1" applyFill="1" applyBorder="1" applyAlignment="1">
      <alignment horizontal="left" vertical="center" wrapText="1"/>
    </xf>
    <xf numFmtId="41" fontId="2" fillId="2" borderId="10" xfId="0" applyNumberFormat="1" applyFont="1" applyFill="1" applyBorder="1" applyAlignment="1">
      <alignment horizontal="right" vertical="center" wrapText="1"/>
    </xf>
    <xf numFmtId="41" fontId="2" fillId="2" borderId="10" xfId="0" applyNumberFormat="1" applyFont="1" applyFill="1" applyBorder="1" applyAlignment="1">
      <alignment vertical="center" wrapText="1"/>
    </xf>
    <xf numFmtId="165" fontId="30" fillId="0" borderId="0" xfId="0" applyNumberFormat="1" applyFont="1" applyAlignment="1">
      <alignment horizontal="center"/>
    </xf>
    <xf numFmtId="0" fontId="5" fillId="0" borderId="9" xfId="0" applyFont="1" applyBorder="1" applyAlignment="1">
      <alignment vertical="center"/>
    </xf>
    <xf numFmtId="0" fontId="5" fillId="0" borderId="55" xfId="0" applyFont="1" applyBorder="1" applyAlignment="1">
      <alignment vertical="center"/>
    </xf>
    <xf numFmtId="2" fontId="5" fillId="0" borderId="52" xfId="0" applyNumberFormat="1" applyFont="1" applyBorder="1"/>
    <xf numFmtId="2" fontId="5" fillId="0" borderId="10" xfId="0" applyNumberFormat="1" applyFont="1" applyBorder="1"/>
    <xf numFmtId="2" fontId="5" fillId="0" borderId="46" xfId="0" applyNumberFormat="1" applyFont="1" applyBorder="1"/>
    <xf numFmtId="2" fontId="5" fillId="2" borderId="43" xfId="0" applyNumberFormat="1" applyFont="1" applyFill="1" applyBorder="1" applyAlignment="1">
      <alignment horizontal="left" vertical="center" wrapText="1"/>
    </xf>
    <xf numFmtId="2" fontId="2" fillId="2" borderId="13" xfId="0" applyNumberFormat="1" applyFont="1" applyFill="1" applyBorder="1" applyAlignment="1">
      <alignment horizontal="left" vertical="center" wrapText="1"/>
    </xf>
    <xf numFmtId="41" fontId="2" fillId="2" borderId="43" xfId="0" applyNumberFormat="1" applyFont="1" applyFill="1" applyBorder="1" applyAlignment="1">
      <alignment horizontal="left" vertical="center" wrapText="1"/>
    </xf>
    <xf numFmtId="0" fontId="5" fillId="2" borderId="50" xfId="0" applyFont="1" applyFill="1" applyBorder="1" applyAlignment="1">
      <alignment vertical="center" wrapText="1"/>
    </xf>
    <xf numFmtId="41" fontId="2" fillId="2" borderId="0" xfId="0" applyNumberFormat="1" applyFont="1" applyFill="1" applyAlignment="1">
      <alignment horizontal="left" vertical="center" wrapText="1"/>
    </xf>
    <xf numFmtId="3" fontId="2" fillId="2" borderId="0" xfId="0" applyNumberFormat="1" applyFont="1" applyFill="1" applyAlignment="1">
      <alignment vertical="center" wrapText="1"/>
    </xf>
    <xf numFmtId="0" fontId="5" fillId="2" borderId="0" xfId="0" applyFont="1" applyFill="1" applyAlignment="1">
      <alignment vertical="center" wrapText="1"/>
    </xf>
    <xf numFmtId="2" fontId="2" fillId="2" borderId="0" xfId="0" applyNumberFormat="1" applyFont="1" applyFill="1" applyAlignment="1">
      <alignment horizontal="left" vertical="top" wrapText="1"/>
    </xf>
    <xf numFmtId="41" fontId="2" fillId="2" borderId="0" xfId="0" applyNumberFormat="1" applyFont="1" applyFill="1" applyAlignment="1">
      <alignment horizontal="left" vertical="top" wrapText="1"/>
    </xf>
    <xf numFmtId="3" fontId="2" fillId="2" borderId="27" xfId="0" applyNumberFormat="1" applyFont="1" applyFill="1" applyBorder="1" applyAlignment="1">
      <alignment vertical="center" wrapText="1"/>
    </xf>
    <xf numFmtId="3" fontId="13" fillId="0" borderId="36" xfId="0" applyNumberFormat="1" applyFont="1" applyBorder="1" applyAlignment="1">
      <alignment vertical="center" wrapText="1"/>
    </xf>
    <xf numFmtId="0" fontId="5" fillId="0" borderId="0" xfId="0" applyFont="1" applyAlignment="1" applyProtection="1">
      <alignment horizontal="left" vertical="top" wrapText="1"/>
      <protection locked="0"/>
    </xf>
    <xf numFmtId="41" fontId="13" fillId="0" borderId="0" xfId="0" applyNumberFormat="1" applyFont="1" applyAlignment="1">
      <alignment horizontal="right" vertical="center" wrapText="1"/>
    </xf>
    <xf numFmtId="3" fontId="13" fillId="0" borderId="0" xfId="0" applyNumberFormat="1" applyFont="1" applyAlignment="1">
      <alignment vertical="center" wrapText="1"/>
    </xf>
    <xf numFmtId="0" fontId="5" fillId="2" borderId="10"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31" fillId="0" borderId="0" xfId="0" applyFont="1"/>
    <xf numFmtId="4" fontId="25" fillId="0" borderId="0" xfId="0" applyNumberFormat="1" applyFont="1"/>
    <xf numFmtId="0" fontId="19" fillId="2" borderId="10" xfId="0" applyFont="1" applyFill="1" applyBorder="1" applyAlignment="1">
      <alignment horizontal="right" wrapText="1"/>
    </xf>
    <xf numFmtId="0" fontId="25" fillId="4" borderId="0" xfId="0" applyFont="1" applyFill="1" applyAlignment="1">
      <alignment wrapText="1"/>
    </xf>
    <xf numFmtId="41" fontId="6" fillId="0" borderId="48" xfId="0" applyNumberFormat="1" applyFont="1" applyBorder="1" applyAlignment="1">
      <alignment horizontal="right"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 fontId="2" fillId="2" borderId="13" xfId="0" applyNumberFormat="1" applyFont="1" applyFill="1" applyBorder="1" applyAlignment="1">
      <alignment horizontal="center" vertical="center" wrapText="1"/>
    </xf>
    <xf numFmtId="1" fontId="2" fillId="2" borderId="14" xfId="0" applyNumberFormat="1" applyFont="1" applyFill="1" applyBorder="1" applyAlignment="1">
      <alignment horizontal="center" vertical="center" wrapText="1"/>
    </xf>
    <xf numFmtId="0" fontId="5" fillId="2" borderId="16" xfId="0" applyFont="1" applyFill="1" applyBorder="1" applyAlignment="1">
      <alignment horizontal="right"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164" fontId="11" fillId="2" borderId="13" xfId="0" applyNumberFormat="1" applyFont="1" applyFill="1" applyBorder="1" applyAlignment="1">
      <alignment horizontal="right" wrapText="1"/>
    </xf>
    <xf numFmtId="0" fontId="5" fillId="2" borderId="18" xfId="0" applyFont="1" applyFill="1" applyBorder="1"/>
    <xf numFmtId="0" fontId="5" fillId="2" borderId="19" xfId="0" applyFont="1" applyFill="1" applyBorder="1"/>
    <xf numFmtId="0" fontId="11" fillId="2" borderId="8" xfId="0" applyFont="1" applyFill="1" applyBorder="1" applyAlignment="1">
      <alignment vertical="center" wrapText="1"/>
    </xf>
    <xf numFmtId="49" fontId="5" fillId="2" borderId="13" xfId="0" applyNumberFormat="1" applyFont="1" applyFill="1" applyBorder="1" applyAlignment="1">
      <alignment horizontal="center" vertical="center" wrapText="1"/>
    </xf>
    <xf numFmtId="0" fontId="5" fillId="0" borderId="10" xfId="0" applyFont="1" applyBorder="1" applyAlignment="1">
      <alignment horizontal="right" wrapText="1"/>
    </xf>
    <xf numFmtId="4" fontId="11" fillId="0" borderId="10" xfId="0" applyNumberFormat="1" applyFont="1" applyBorder="1" applyAlignment="1">
      <alignment wrapText="1"/>
    </xf>
    <xf numFmtId="0" fontId="11" fillId="2" borderId="9" xfId="0" applyFont="1" applyFill="1" applyBorder="1" applyAlignment="1">
      <alignment horizontal="center" vertical="center" wrapText="1"/>
    </xf>
    <xf numFmtId="49" fontId="11" fillId="2" borderId="10" xfId="0" applyNumberFormat="1" applyFont="1" applyFill="1" applyBorder="1" applyAlignment="1">
      <alignment horizontal="center" vertical="center" wrapText="1"/>
    </xf>
    <xf numFmtId="164" fontId="11" fillId="0" borderId="10" xfId="0" applyNumberFormat="1" applyFont="1" applyBorder="1" applyAlignment="1">
      <alignment horizontal="right" wrapText="1"/>
    </xf>
    <xf numFmtId="41" fontId="11" fillId="2" borderId="11" xfId="0" applyNumberFormat="1" applyFont="1" applyFill="1" applyBorder="1" applyAlignment="1">
      <alignment horizontal="right" wrapText="1"/>
    </xf>
    <xf numFmtId="49" fontId="5" fillId="0" borderId="13" xfId="0" applyNumberFormat="1" applyFont="1" applyBorder="1" applyAlignment="1">
      <alignment horizontal="center" vertical="center" wrapText="1"/>
    </xf>
    <xf numFmtId="0" fontId="5" fillId="0" borderId="13" xfId="0" applyFont="1" applyBorder="1" applyAlignment="1">
      <alignment vertical="top" wrapText="1"/>
    </xf>
    <xf numFmtId="0" fontId="5" fillId="0" borderId="13" xfId="0" applyFont="1" applyBorder="1" applyAlignment="1">
      <alignment horizontal="right" wrapText="1"/>
    </xf>
    <xf numFmtId="0" fontId="5" fillId="2" borderId="18" xfId="0" applyFont="1" applyFill="1" applyBorder="1" applyAlignment="1">
      <alignment vertical="center"/>
    </xf>
    <xf numFmtId="0" fontId="5" fillId="2" borderId="19" xfId="0" applyFont="1" applyFill="1" applyBorder="1" applyAlignment="1">
      <alignment vertical="center"/>
    </xf>
    <xf numFmtId="4" fontId="0" fillId="2" borderId="0" xfId="0" applyNumberFormat="1" applyFill="1" applyAlignment="1">
      <alignment wrapText="1"/>
    </xf>
    <xf numFmtId="0" fontId="19" fillId="0" borderId="9" xfId="0" applyFont="1" applyBorder="1" applyAlignment="1">
      <alignment horizontal="center" vertical="center" wrapText="1"/>
    </xf>
    <xf numFmtId="49" fontId="19" fillId="2" borderId="10" xfId="0" applyNumberFormat="1" applyFont="1" applyFill="1" applyBorder="1" applyAlignment="1">
      <alignment horizontal="center" vertical="center" wrapText="1"/>
    </xf>
    <xf numFmtId="0" fontId="26" fillId="0" borderId="0" xfId="0" applyFont="1"/>
    <xf numFmtId="49" fontId="19" fillId="0" borderId="10" xfId="0" applyNumberFormat="1" applyFont="1" applyBorder="1" applyAlignment="1">
      <alignment horizontal="center" vertical="center" wrapText="1"/>
    </xf>
    <xf numFmtId="0" fontId="32" fillId="0" borderId="0" xfId="0" applyFont="1" applyAlignment="1">
      <alignment wrapText="1"/>
    </xf>
    <xf numFmtId="0" fontId="4" fillId="2" borderId="0" xfId="0" applyFont="1" applyFill="1"/>
    <xf numFmtId="0" fontId="5" fillId="2" borderId="43" xfId="0" applyFont="1" applyFill="1" applyBorder="1" applyAlignment="1">
      <alignment horizontal="right" wrapText="1"/>
    </xf>
    <xf numFmtId="0" fontId="2" fillId="2" borderId="49" xfId="0" applyFont="1" applyFill="1" applyBorder="1" applyAlignment="1">
      <alignment horizontal="center" vertical="center" wrapText="1"/>
    </xf>
    <xf numFmtId="0" fontId="0" fillId="2" borderId="17" xfId="0" applyFill="1" applyBorder="1" applyAlignment="1">
      <alignment wrapText="1"/>
    </xf>
    <xf numFmtId="0" fontId="11" fillId="2" borderId="7" xfId="0" applyFont="1" applyFill="1" applyBorder="1" applyAlignment="1">
      <alignment horizontal="center" vertical="center" wrapText="1"/>
    </xf>
    <xf numFmtId="49" fontId="11" fillId="2" borderId="8" xfId="0" applyNumberFormat="1" applyFont="1" applyFill="1" applyBorder="1" applyAlignment="1">
      <alignment horizontal="center" vertical="center" wrapText="1"/>
    </xf>
    <xf numFmtId="164" fontId="11" fillId="2" borderId="8" xfId="0" applyNumberFormat="1" applyFont="1" applyFill="1" applyBorder="1" applyAlignment="1">
      <alignment horizontal="right" wrapText="1"/>
    </xf>
    <xf numFmtId="0" fontId="2" fillId="2" borderId="2" xfId="0" applyFont="1" applyFill="1" applyBorder="1" applyAlignment="1">
      <alignment vertical="center" wrapText="1"/>
    </xf>
    <xf numFmtId="0" fontId="10" fillId="2" borderId="1" xfId="0" applyFont="1" applyFill="1" applyBorder="1" applyAlignment="1">
      <alignment horizontal="right" wrapText="1"/>
    </xf>
    <xf numFmtId="0" fontId="10" fillId="2" borderId="2" xfId="0" applyFont="1" applyFill="1" applyBorder="1" applyAlignment="1">
      <alignment horizontal="right" wrapText="1"/>
    </xf>
    <xf numFmtId="41" fontId="5" fillId="2" borderId="17" xfId="0" applyNumberFormat="1" applyFont="1" applyFill="1" applyBorder="1" applyAlignment="1">
      <alignment horizontal="right" vertical="center" wrapText="1"/>
    </xf>
    <xf numFmtId="164" fontId="11" fillId="0" borderId="8" xfId="0" applyNumberFormat="1" applyFont="1" applyBorder="1" applyAlignment="1">
      <alignment horizontal="right" wrapText="1"/>
    </xf>
    <xf numFmtId="0" fontId="9" fillId="2" borderId="15" xfId="0" applyFont="1" applyFill="1" applyBorder="1" applyAlignment="1">
      <alignment horizontal="right" wrapText="1"/>
    </xf>
    <xf numFmtId="0" fontId="9" fillId="2" borderId="49" xfId="0" applyFont="1" applyFill="1" applyBorder="1" applyAlignment="1">
      <alignment horizontal="right" wrapText="1"/>
    </xf>
    <xf numFmtId="41" fontId="2" fillId="2" borderId="17" xfId="0" applyNumberFormat="1" applyFont="1" applyFill="1" applyBorder="1" applyAlignment="1">
      <alignment horizontal="right" vertical="center" wrapText="1"/>
    </xf>
    <xf numFmtId="164" fontId="5" fillId="0" borderId="8" xfId="0" applyNumberFormat="1" applyFont="1" applyBorder="1" applyAlignment="1">
      <alignment horizontal="right" wrapText="1"/>
    </xf>
    <xf numFmtId="0" fontId="5" fillId="0" borderId="8" xfId="0" applyFont="1" applyBorder="1" applyAlignment="1">
      <alignment vertical="center" wrapText="1"/>
    </xf>
    <xf numFmtId="0" fontId="9" fillId="2" borderId="9" xfId="0" applyFont="1" applyFill="1" applyBorder="1" applyAlignment="1">
      <alignment horizontal="right" wrapText="1"/>
    </xf>
    <xf numFmtId="0" fontId="9" fillId="2" borderId="52" xfId="0" applyFont="1" applyFill="1" applyBorder="1" applyAlignment="1">
      <alignment horizontal="center" wrapText="1"/>
    </xf>
    <xf numFmtId="0" fontId="9" fillId="2" borderId="10" xfId="0" applyFont="1" applyFill="1" applyBorder="1" applyAlignment="1">
      <alignment horizontal="right" wrapText="1"/>
    </xf>
    <xf numFmtId="41" fontId="2" fillId="2" borderId="11" xfId="0" applyNumberFormat="1" applyFont="1" applyFill="1" applyBorder="1" applyAlignment="1">
      <alignment horizontal="right" vertical="center" wrapText="1"/>
    </xf>
    <xf numFmtId="164" fontId="11" fillId="2" borderId="32" xfId="0" applyNumberFormat="1" applyFont="1" applyFill="1" applyBorder="1" applyAlignment="1">
      <alignment horizontal="right" wrapText="1"/>
    </xf>
    <xf numFmtId="49" fontId="9" fillId="2" borderId="10" xfId="0" applyNumberFormat="1" applyFont="1" applyFill="1" applyBorder="1" applyAlignment="1">
      <alignment horizontal="center" vertical="center" wrapText="1"/>
    </xf>
    <xf numFmtId="0" fontId="9" fillId="2" borderId="10" xfId="0" applyFont="1" applyFill="1" applyBorder="1" applyAlignment="1">
      <alignment vertical="center" wrapText="1"/>
    </xf>
    <xf numFmtId="0" fontId="11" fillId="0" borderId="10" xfId="0" applyFont="1" applyBorder="1" applyAlignment="1">
      <alignment horizontal="right" wrapText="1"/>
    </xf>
    <xf numFmtId="164" fontId="11" fillId="2" borderId="10" xfId="0" applyNumberFormat="1" applyFont="1" applyFill="1" applyBorder="1" applyAlignment="1">
      <alignment horizontal="right" wrapText="1"/>
    </xf>
    <xf numFmtId="49" fontId="5" fillId="0" borderId="8" xfId="0" applyNumberFormat="1" applyFont="1" applyBorder="1" applyAlignment="1">
      <alignment horizontal="center" vertical="center" wrapText="1"/>
    </xf>
    <xf numFmtId="0" fontId="19" fillId="2" borderId="29" xfId="0" applyFont="1" applyFill="1" applyBorder="1" applyAlignment="1">
      <alignment horizontal="center" vertical="center" wrapText="1"/>
    </xf>
    <xf numFmtId="4" fontId="11" fillId="0" borderId="8" xfId="0" applyNumberFormat="1" applyFont="1" applyBorder="1" applyAlignment="1">
      <alignment wrapText="1"/>
    </xf>
    <xf numFmtId="4" fontId="0" fillId="2" borderId="41" xfId="0" applyNumberFormat="1" applyFill="1" applyBorder="1" applyAlignment="1">
      <alignment wrapText="1"/>
    </xf>
    <xf numFmtId="0" fontId="5" fillId="0" borderId="7" xfId="0" applyFont="1" applyBorder="1" applyAlignment="1">
      <alignment horizontal="center" vertical="center" wrapText="1"/>
    </xf>
    <xf numFmtId="0" fontId="5" fillId="2" borderId="45" xfId="0" applyFont="1" applyFill="1" applyBorder="1" applyAlignment="1">
      <alignment horizontal="center" vertical="center" wrapText="1"/>
    </xf>
    <xf numFmtId="0" fontId="11" fillId="2" borderId="46" xfId="0" applyFont="1" applyFill="1" applyBorder="1" applyAlignment="1">
      <alignment horizontal="right" wrapText="1"/>
    </xf>
    <xf numFmtId="49" fontId="5" fillId="0" borderId="46" xfId="0" applyNumberFormat="1" applyFont="1" applyBorder="1" applyAlignment="1">
      <alignment horizontal="center" vertical="center" wrapText="1"/>
    </xf>
    <xf numFmtId="41" fontId="2" fillId="0" borderId="10" xfId="0" applyNumberFormat="1" applyFont="1" applyBorder="1"/>
    <xf numFmtId="41" fontId="2" fillId="0" borderId="11" xfId="0" applyNumberFormat="1" applyFont="1" applyBorder="1"/>
    <xf numFmtId="0" fontId="34" fillId="2" borderId="0" xfId="0" applyFont="1" applyFill="1" applyAlignment="1">
      <alignment wrapText="1"/>
    </xf>
    <xf numFmtId="0" fontId="5" fillId="2" borderId="54" xfId="0" applyFont="1" applyFill="1" applyBorder="1" applyAlignment="1">
      <alignment horizontal="right" wrapText="1"/>
    </xf>
    <xf numFmtId="0" fontId="5" fillId="2" borderId="1" xfId="0" applyFont="1" applyFill="1" applyBorder="1" applyAlignment="1">
      <alignment wrapText="1"/>
    </xf>
    <xf numFmtId="0" fontId="5" fillId="2" borderId="16" xfId="0" applyFont="1" applyFill="1" applyBorder="1" applyAlignment="1">
      <alignment wrapText="1"/>
    </xf>
    <xf numFmtId="0" fontId="5" fillId="0" borderId="42" xfId="0" applyFont="1" applyBorder="1" applyAlignment="1">
      <alignment horizontal="center" vertical="center"/>
    </xf>
    <xf numFmtId="49" fontId="5" fillId="0" borderId="43" xfId="0" applyNumberFormat="1" applyFont="1" applyBorder="1" applyAlignment="1">
      <alignment horizontal="center" vertical="center"/>
    </xf>
    <xf numFmtId="0" fontId="5" fillId="0" borderId="43" xfId="0" applyFont="1" applyBorder="1" applyAlignment="1">
      <alignment vertical="top" wrapText="1"/>
    </xf>
    <xf numFmtId="0" fontId="5" fillId="0" borderId="43" xfId="1" applyNumberFormat="1" applyFont="1" applyFill="1" applyBorder="1" applyAlignment="1" applyProtection="1">
      <alignment horizontal="right"/>
    </xf>
    <xf numFmtId="4" fontId="5" fillId="0" borderId="43" xfId="0" applyNumberFormat="1" applyFont="1" applyBorder="1" applyAlignment="1">
      <alignment horizontal="right" wrapText="1"/>
    </xf>
    <xf numFmtId="0" fontId="5" fillId="0" borderId="31" xfId="0" applyFont="1" applyBorder="1" applyAlignment="1">
      <alignment horizontal="center" vertical="center" wrapText="1"/>
    </xf>
    <xf numFmtId="0" fontId="5" fillId="2" borderId="4" xfId="0" applyFont="1" applyFill="1" applyBorder="1" applyAlignment="1">
      <alignment vertical="center"/>
    </xf>
    <xf numFmtId="0" fontId="2" fillId="2" borderId="9" xfId="0" applyFont="1" applyFill="1" applyBorder="1" applyAlignment="1">
      <alignment horizontal="right" wrapText="1"/>
    </xf>
    <xf numFmtId="3" fontId="5" fillId="0" borderId="8" xfId="0" applyNumberFormat="1" applyFont="1" applyBorder="1" applyAlignment="1">
      <alignment horizontal="right" wrapText="1"/>
    </xf>
    <xf numFmtId="3" fontId="5" fillId="2" borderId="10" xfId="0" applyNumberFormat="1" applyFont="1" applyFill="1" applyBorder="1" applyAlignment="1">
      <alignment horizontal="right" wrapText="1"/>
    </xf>
    <xf numFmtId="3" fontId="5" fillId="0" borderId="10" xfId="0" applyNumberFormat="1" applyFont="1" applyBorder="1" applyAlignment="1">
      <alignment horizontal="right" wrapText="1"/>
    </xf>
    <xf numFmtId="3" fontId="5" fillId="0" borderId="43" xfId="0" applyNumberFormat="1" applyFont="1" applyBorder="1" applyAlignment="1" applyProtection="1">
      <alignment horizontal="right" wrapText="1"/>
      <protection locked="0"/>
    </xf>
    <xf numFmtId="3" fontId="5" fillId="0" borderId="32" xfId="0" applyNumberFormat="1" applyFont="1" applyBorder="1" applyAlignment="1">
      <alignment horizontal="right" wrapText="1"/>
    </xf>
    <xf numFmtId="3" fontId="5" fillId="2" borderId="11" xfId="0" applyNumberFormat="1" applyFont="1" applyFill="1" applyBorder="1" applyAlignment="1">
      <alignment horizontal="right" wrapText="1"/>
    </xf>
    <xf numFmtId="3" fontId="5" fillId="0" borderId="13" xfId="0" applyNumberFormat="1" applyFont="1" applyBorder="1" applyAlignment="1">
      <alignment horizontal="right" wrapText="1"/>
    </xf>
    <xf numFmtId="3" fontId="5" fillId="0" borderId="52" xfId="0" applyNumberFormat="1" applyFont="1" applyBorder="1" applyAlignment="1">
      <alignment horizontal="right" wrapText="1"/>
    </xf>
    <xf numFmtId="49" fontId="19" fillId="2" borderId="8" xfId="0" applyNumberFormat="1" applyFont="1" applyFill="1" applyBorder="1" applyAlignment="1">
      <alignment horizontal="center" vertical="center" wrapText="1"/>
    </xf>
    <xf numFmtId="0" fontId="35" fillId="2" borderId="0" xfId="2" applyFill="1"/>
    <xf numFmtId="0" fontId="35" fillId="0" borderId="0" xfId="2"/>
    <xf numFmtId="0" fontId="5" fillId="2" borderId="32" xfId="0" applyFont="1" applyFill="1" applyBorder="1" applyAlignment="1">
      <alignment vertical="center" wrapText="1"/>
    </xf>
    <xf numFmtId="3" fontId="5" fillId="2" borderId="7" xfId="0" applyNumberFormat="1" applyFont="1" applyFill="1" applyBorder="1" applyAlignment="1">
      <alignment horizontal="center" vertical="center" wrapText="1"/>
    </xf>
    <xf numFmtId="3" fontId="5" fillId="2" borderId="31" xfId="0" applyNumberFormat="1" applyFont="1" applyFill="1" applyBorder="1" applyAlignment="1">
      <alignment horizontal="center" vertical="center" wrapText="1"/>
    </xf>
    <xf numFmtId="0" fontId="5" fillId="2" borderId="32" xfId="0" applyFont="1" applyFill="1" applyBorder="1" applyAlignment="1">
      <alignment horizontal="center" vertical="center" wrapText="1"/>
    </xf>
    <xf numFmtId="41" fontId="5" fillId="2" borderId="32" xfId="0" applyNumberFormat="1" applyFont="1" applyFill="1" applyBorder="1" applyAlignment="1">
      <alignment horizontal="right" wrapText="1"/>
    </xf>
    <xf numFmtId="41" fontId="5" fillId="2" borderId="33" xfId="0" applyNumberFormat="1" applyFont="1" applyFill="1" applyBorder="1" applyAlignment="1">
      <alignment horizontal="right" wrapText="1"/>
    </xf>
    <xf numFmtId="0" fontId="5" fillId="2" borderId="38" xfId="0" applyFont="1" applyFill="1" applyBorder="1" applyAlignment="1">
      <alignment vertical="center" wrapText="1"/>
    </xf>
    <xf numFmtId="3" fontId="5" fillId="2" borderId="9" xfId="0" applyNumberFormat="1" applyFont="1" applyFill="1" applyBorder="1" applyAlignment="1">
      <alignment horizontal="center" vertical="center" wrapText="1"/>
    </xf>
    <xf numFmtId="1" fontId="5" fillId="2" borderId="7" xfId="0" applyNumberFormat="1" applyFont="1" applyFill="1" applyBorder="1" applyAlignment="1">
      <alignment horizontal="center" vertical="center" wrapText="1"/>
    </xf>
    <xf numFmtId="41" fontId="5" fillId="2" borderId="14" xfId="0" applyNumberFormat="1" applyFont="1" applyFill="1" applyBorder="1" applyAlignment="1">
      <alignment horizontal="right" vertical="center" wrapText="1"/>
    </xf>
    <xf numFmtId="0" fontId="2" fillId="2" borderId="38" xfId="0" applyFont="1" applyFill="1" applyBorder="1" applyAlignment="1">
      <alignment vertical="center" wrapText="1"/>
    </xf>
    <xf numFmtId="0" fontId="4" fillId="2" borderId="38" xfId="0" applyFont="1" applyFill="1" applyBorder="1" applyAlignment="1">
      <alignment horizontal="center" vertical="center" wrapText="1"/>
    </xf>
    <xf numFmtId="0" fontId="9" fillId="2" borderId="0" xfId="0" applyFont="1" applyFill="1" applyAlignment="1">
      <alignment horizontal="right" wrapText="1"/>
    </xf>
    <xf numFmtId="0" fontId="9" fillId="2" borderId="2" xfId="0" applyFont="1" applyFill="1" applyBorder="1" applyAlignment="1">
      <alignment horizontal="right" wrapText="1"/>
    </xf>
    <xf numFmtId="0" fontId="9" fillId="2" borderId="41" xfId="0" applyFont="1" applyFill="1" applyBorder="1" applyAlignment="1">
      <alignment horizontal="right" wrapText="1"/>
    </xf>
    <xf numFmtId="0" fontId="9" fillId="2" borderId="1" xfId="0" applyFont="1" applyFill="1" applyBorder="1" applyAlignment="1">
      <alignment horizontal="right" wrapText="1"/>
    </xf>
    <xf numFmtId="0" fontId="9" fillId="2" borderId="10" xfId="0" applyFont="1" applyFill="1" applyBorder="1" applyAlignment="1">
      <alignment horizontal="center" vertical="center" wrapText="1"/>
    </xf>
    <xf numFmtId="2" fontId="9" fillId="2" borderId="9"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3" fontId="5" fillId="2" borderId="29" xfId="0" applyNumberFormat="1" applyFont="1" applyFill="1" applyBorder="1" applyAlignment="1">
      <alignment horizontal="center" vertical="center" wrapText="1"/>
    </xf>
    <xf numFmtId="0" fontId="5" fillId="2" borderId="38" xfId="0" applyFont="1" applyFill="1" applyBorder="1" applyAlignment="1">
      <alignment horizontal="center" vertical="center" wrapText="1"/>
    </xf>
    <xf numFmtId="0" fontId="11" fillId="2" borderId="38" xfId="0" applyFont="1" applyFill="1" applyBorder="1" applyAlignment="1">
      <alignment horizontal="right" wrapText="1"/>
    </xf>
    <xf numFmtId="164" fontId="5" fillId="2" borderId="38" xfId="0" applyNumberFormat="1" applyFont="1" applyFill="1" applyBorder="1" applyAlignment="1">
      <alignment horizontal="right" wrapText="1"/>
    </xf>
    <xf numFmtId="41" fontId="5" fillId="2" borderId="38" xfId="0" applyNumberFormat="1" applyFont="1" applyFill="1" applyBorder="1" applyAlignment="1">
      <alignment horizontal="right" wrapText="1"/>
    </xf>
    <xf numFmtId="41" fontId="5" fillId="2" borderId="44" xfId="0" applyNumberFormat="1" applyFont="1" applyFill="1" applyBorder="1" applyAlignment="1">
      <alignment horizontal="right" wrapText="1"/>
    </xf>
    <xf numFmtId="0" fontId="5" fillId="2" borderId="1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3" fillId="2" borderId="16" xfId="0" applyFont="1" applyFill="1" applyBorder="1" applyAlignment="1">
      <alignment horizontal="center" vertical="top" wrapText="1"/>
    </xf>
    <xf numFmtId="0" fontId="13" fillId="2" borderId="16" xfId="0" applyFont="1" applyFill="1" applyBorder="1" applyAlignment="1">
      <alignment vertical="top" wrapText="1"/>
    </xf>
    <xf numFmtId="0" fontId="5" fillId="2" borderId="26" xfId="0" applyFont="1" applyFill="1" applyBorder="1" applyAlignment="1">
      <alignment horizontal="center" wrapText="1"/>
    </xf>
    <xf numFmtId="0" fontId="5" fillId="2" borderId="32" xfId="0" applyFont="1" applyFill="1" applyBorder="1" applyAlignment="1">
      <alignment horizontal="center" wrapText="1"/>
    </xf>
    <xf numFmtId="0" fontId="2" fillId="2" borderId="25" xfId="0" applyFont="1" applyFill="1" applyBorder="1" applyAlignment="1">
      <alignment horizontal="right" wrapText="1"/>
    </xf>
    <xf numFmtId="0" fontId="2" fillId="2" borderId="28" xfId="0" applyFont="1" applyFill="1" applyBorder="1" applyAlignment="1">
      <alignment horizontal="right" wrapText="1"/>
    </xf>
    <xf numFmtId="0" fontId="2" fillId="2" borderId="16" xfId="0" applyFont="1" applyFill="1" applyBorder="1" applyAlignment="1">
      <alignment horizontal="right" wrapText="1"/>
    </xf>
    <xf numFmtId="0" fontId="5" fillId="0" borderId="10" xfId="0" applyFont="1" applyBorder="1" applyAlignment="1">
      <alignment horizontal="center" wrapText="1"/>
    </xf>
    <xf numFmtId="49" fontId="5" fillId="0" borderId="32" xfId="0" applyNumberFormat="1" applyFont="1" applyBorder="1" applyAlignment="1">
      <alignment horizontal="center" vertical="center" wrapText="1"/>
    </xf>
    <xf numFmtId="0" fontId="5" fillId="0" borderId="32" xfId="0" applyFont="1" applyBorder="1" applyAlignment="1">
      <alignment vertical="top" wrapText="1"/>
    </xf>
    <xf numFmtId="0" fontId="5" fillId="0" borderId="32" xfId="0" applyFont="1" applyBorder="1" applyAlignment="1">
      <alignment horizontal="center" wrapText="1"/>
    </xf>
    <xf numFmtId="0" fontId="5" fillId="2" borderId="23" xfId="0" applyFont="1" applyFill="1" applyBorder="1" applyAlignment="1">
      <alignment vertical="center" wrapText="1"/>
    </xf>
    <xf numFmtId="0" fontId="36" fillId="2" borderId="31" xfId="0" applyFont="1" applyFill="1" applyBorder="1" applyAlignment="1">
      <alignment horizontal="center" vertical="center" wrapText="1"/>
    </xf>
    <xf numFmtId="49" fontId="36" fillId="0" borderId="32" xfId="0" applyNumberFormat="1" applyFont="1" applyBorder="1" applyAlignment="1">
      <alignment horizontal="center" vertical="center" wrapText="1"/>
    </xf>
    <xf numFmtId="0" fontId="36" fillId="2" borderId="32" xfId="0" applyFont="1" applyFill="1" applyBorder="1" applyAlignment="1">
      <alignment vertical="center" wrapText="1"/>
    </xf>
    <xf numFmtId="0" fontId="36" fillId="2" borderId="32" xfId="0" applyFont="1" applyFill="1" applyBorder="1" applyAlignment="1">
      <alignment horizontal="center" wrapText="1"/>
    </xf>
    <xf numFmtId="4" fontId="36" fillId="2" borderId="32" xfId="0" applyNumberFormat="1" applyFont="1" applyFill="1" applyBorder="1" applyAlignment="1">
      <alignment horizontal="right" wrapText="1"/>
    </xf>
    <xf numFmtId="0" fontId="24" fillId="2" borderId="11" xfId="0" applyFont="1" applyFill="1" applyBorder="1" applyAlignment="1">
      <alignment wrapText="1"/>
    </xf>
    <xf numFmtId="0" fontId="13" fillId="2" borderId="17" xfId="0" applyFont="1" applyFill="1" applyBorder="1" applyAlignment="1">
      <alignment vertical="top" wrapText="1"/>
    </xf>
    <xf numFmtId="41" fontId="5" fillId="2" borderId="35" xfId="0" applyNumberFormat="1" applyFont="1" applyFill="1" applyBorder="1" applyAlignment="1">
      <alignment horizontal="right" wrapText="1"/>
    </xf>
    <xf numFmtId="41" fontId="5" fillId="0" borderId="11" xfId="0" applyNumberFormat="1" applyFont="1" applyBorder="1" applyAlignment="1">
      <alignment horizontal="right" wrapText="1"/>
    </xf>
    <xf numFmtId="41" fontId="2" fillId="2" borderId="24" xfId="0" applyNumberFormat="1" applyFont="1" applyFill="1" applyBorder="1" applyAlignment="1">
      <alignment horizontal="right" vertical="center" wrapText="1"/>
    </xf>
    <xf numFmtId="166" fontId="36" fillId="2" borderId="33" xfId="0" applyNumberFormat="1" applyFont="1" applyFill="1" applyBorder="1" applyAlignment="1">
      <alignment horizontal="right" wrapText="1"/>
    </xf>
    <xf numFmtId="0" fontId="2" fillId="2" borderId="15" xfId="0" applyFont="1" applyFill="1" applyBorder="1" applyAlignment="1">
      <alignment horizontal="right" wrapText="1"/>
    </xf>
    <xf numFmtId="0" fontId="5" fillId="2" borderId="38" xfId="0" applyFont="1" applyFill="1" applyBorder="1" applyAlignment="1">
      <alignment horizontal="right" wrapText="1"/>
    </xf>
    <xf numFmtId="0" fontId="2" fillId="2" borderId="15" xfId="2" applyFont="1" applyFill="1" applyBorder="1" applyAlignment="1">
      <alignment horizontal="right" wrapText="1"/>
    </xf>
    <xf numFmtId="0" fontId="2" fillId="2" borderId="2" xfId="2" applyFont="1" applyFill="1" applyBorder="1" applyAlignment="1">
      <alignment horizontal="right" wrapText="1"/>
    </xf>
    <xf numFmtId="0" fontId="2" fillId="2" borderId="16" xfId="2" applyFont="1" applyFill="1" applyBorder="1" applyAlignment="1">
      <alignment vertical="center" wrapText="1"/>
    </xf>
    <xf numFmtId="0" fontId="2" fillId="2" borderId="16" xfId="2" applyFont="1" applyFill="1" applyBorder="1" applyAlignment="1">
      <alignment horizontal="right" wrapText="1"/>
    </xf>
    <xf numFmtId="0" fontId="2" fillId="2" borderId="7" xfId="2" applyFont="1" applyFill="1" applyBorder="1" applyAlignment="1">
      <alignment horizontal="right" wrapText="1"/>
    </xf>
    <xf numFmtId="0" fontId="2" fillId="2" borderId="57" xfId="2" applyFont="1" applyFill="1" applyBorder="1" applyAlignment="1">
      <alignment horizontal="center" vertical="center" wrapText="1"/>
    </xf>
    <xf numFmtId="0" fontId="2" fillId="2" borderId="8" xfId="2" applyFont="1" applyFill="1" applyBorder="1" applyAlignment="1">
      <alignment vertical="center" wrapText="1"/>
    </xf>
    <xf numFmtId="0" fontId="13" fillId="2" borderId="38" xfId="2" applyFont="1" applyFill="1" applyBorder="1" applyAlignment="1">
      <alignment horizontal="center" vertical="center" wrapText="1"/>
    </xf>
    <xf numFmtId="0" fontId="2" fillId="2" borderId="8" xfId="2" applyFont="1" applyFill="1" applyBorder="1" applyAlignment="1">
      <alignment horizontal="right" wrapText="1"/>
    </xf>
    <xf numFmtId="1" fontId="5" fillId="2" borderId="7" xfId="2" applyNumberFormat="1" applyFont="1" applyFill="1" applyBorder="1" applyAlignment="1">
      <alignment horizontal="center" vertical="center" wrapText="1"/>
    </xf>
    <xf numFmtId="49" fontId="5" fillId="2" borderId="8" xfId="2" applyNumberFormat="1" applyFont="1" applyFill="1" applyBorder="1" applyAlignment="1">
      <alignment horizontal="center" vertical="center" wrapText="1"/>
    </xf>
    <xf numFmtId="0" fontId="5" fillId="2" borderId="8" xfId="2" applyFont="1" applyFill="1" applyBorder="1" applyAlignment="1">
      <alignment vertical="center" wrapText="1"/>
    </xf>
    <xf numFmtId="0" fontId="5" fillId="2" borderId="10" xfId="2" applyFont="1" applyFill="1" applyBorder="1" applyAlignment="1">
      <alignment horizontal="right" wrapText="1"/>
    </xf>
    <xf numFmtId="164" fontId="5" fillId="2" borderId="10" xfId="2" applyNumberFormat="1" applyFont="1" applyFill="1" applyBorder="1" applyAlignment="1">
      <alignment horizontal="right" wrapText="1"/>
    </xf>
    <xf numFmtId="1" fontId="5" fillId="2" borderId="9" xfId="2" applyNumberFormat="1" applyFont="1" applyFill="1" applyBorder="1" applyAlignment="1">
      <alignment horizontal="center" vertical="center" wrapText="1"/>
    </xf>
    <xf numFmtId="49" fontId="5" fillId="2" borderId="10" xfId="2" applyNumberFormat="1" applyFont="1" applyFill="1" applyBorder="1" applyAlignment="1">
      <alignment horizontal="center" vertical="center" wrapText="1"/>
    </xf>
    <xf numFmtId="0" fontId="5" fillId="2" borderId="10" xfId="2" applyFont="1" applyFill="1" applyBorder="1" applyAlignment="1">
      <alignment vertical="center" wrapText="1"/>
    </xf>
    <xf numFmtId="3" fontId="5" fillId="2" borderId="9" xfId="2" applyNumberFormat="1" applyFont="1" applyFill="1" applyBorder="1" applyAlignment="1">
      <alignment horizontal="center" vertical="center" wrapText="1"/>
    </xf>
    <xf numFmtId="0" fontId="5" fillId="2" borderId="32" xfId="2" applyFont="1" applyFill="1" applyBorder="1" applyAlignment="1">
      <alignment horizontal="right" wrapText="1"/>
    </xf>
    <xf numFmtId="2" fontId="2" fillId="2" borderId="9" xfId="2" applyNumberFormat="1" applyFont="1" applyFill="1" applyBorder="1" applyAlignment="1">
      <alignment horizontal="center" vertical="center" wrapText="1"/>
    </xf>
    <xf numFmtId="0" fontId="2" fillId="2" borderId="10" xfId="2" applyFont="1" applyFill="1" applyBorder="1" applyAlignment="1">
      <alignment horizontal="center" vertical="center" wrapText="1"/>
    </xf>
    <xf numFmtId="0" fontId="2" fillId="2" borderId="10" xfId="2" applyFont="1" applyFill="1" applyBorder="1" applyAlignment="1">
      <alignment vertical="center" wrapText="1"/>
    </xf>
    <xf numFmtId="0" fontId="13" fillId="2" borderId="10" xfId="2" applyFont="1" applyFill="1" applyBorder="1" applyAlignment="1">
      <alignment horizontal="center" vertical="center" wrapText="1"/>
    </xf>
    <xf numFmtId="0" fontId="5" fillId="2" borderId="8" xfId="2" applyFont="1" applyFill="1" applyBorder="1" applyAlignment="1">
      <alignment horizontal="right" wrapText="1"/>
    </xf>
    <xf numFmtId="164" fontId="5" fillId="2" borderId="8" xfId="2" applyNumberFormat="1" applyFont="1" applyFill="1" applyBorder="1" applyAlignment="1">
      <alignment horizontal="right" wrapText="1"/>
    </xf>
    <xf numFmtId="1" fontId="5" fillId="2" borderId="29" xfId="2" applyNumberFormat="1" applyFont="1" applyFill="1" applyBorder="1" applyAlignment="1">
      <alignment horizontal="center" vertical="center" wrapText="1"/>
    </xf>
    <xf numFmtId="49" fontId="5" fillId="2" borderId="38" xfId="2" applyNumberFormat="1" applyFont="1" applyFill="1" applyBorder="1" applyAlignment="1">
      <alignment horizontal="center" vertical="center" wrapText="1"/>
    </xf>
    <xf numFmtId="0" fontId="5" fillId="2" borderId="38" xfId="2" applyFont="1" applyFill="1" applyBorder="1" applyAlignment="1">
      <alignment horizontal="right" wrapText="1"/>
    </xf>
    <xf numFmtId="164" fontId="5" fillId="2" borderId="38" xfId="2" applyNumberFormat="1" applyFont="1" applyFill="1" applyBorder="1" applyAlignment="1">
      <alignment horizontal="right" wrapText="1"/>
    </xf>
    <xf numFmtId="167" fontId="5" fillId="2" borderId="33" xfId="0" applyNumberFormat="1" applyFont="1" applyFill="1" applyBorder="1" applyAlignment="1">
      <alignment horizontal="right" wrapText="1"/>
    </xf>
    <xf numFmtId="167" fontId="5" fillId="2" borderId="35" xfId="0" applyNumberFormat="1" applyFont="1" applyFill="1" applyBorder="1" applyAlignment="1">
      <alignment horizontal="right" wrapText="1"/>
    </xf>
    <xf numFmtId="167" fontId="5" fillId="0" borderId="11" xfId="0" applyNumberFormat="1" applyFont="1" applyBorder="1" applyAlignment="1">
      <alignment horizontal="right" wrapText="1"/>
    </xf>
    <xf numFmtId="43" fontId="2" fillId="2" borderId="17" xfId="2" applyNumberFormat="1" applyFont="1" applyFill="1" applyBorder="1" applyAlignment="1">
      <alignment horizontal="right" wrapText="1"/>
    </xf>
    <xf numFmtId="43" fontId="2" fillId="2" borderId="34" xfId="2" applyNumberFormat="1" applyFont="1" applyFill="1" applyBorder="1" applyAlignment="1">
      <alignment horizontal="right" wrapText="1"/>
    </xf>
    <xf numFmtId="43" fontId="5" fillId="2" borderId="11" xfId="2" applyNumberFormat="1" applyFont="1" applyFill="1" applyBorder="1" applyAlignment="1">
      <alignment horizontal="right" wrapText="1"/>
    </xf>
    <xf numFmtId="43" fontId="2" fillId="2" borderId="11" xfId="2" applyNumberFormat="1" applyFont="1" applyFill="1" applyBorder="1" applyAlignment="1">
      <alignment horizontal="right" wrapText="1"/>
    </xf>
    <xf numFmtId="43" fontId="5" fillId="2" borderId="34" xfId="2" applyNumberFormat="1" applyFont="1" applyFill="1" applyBorder="1" applyAlignment="1">
      <alignment horizontal="right" wrapText="1"/>
    </xf>
    <xf numFmtId="43" fontId="5" fillId="2" borderId="35" xfId="2" applyNumberFormat="1" applyFont="1" applyFill="1" applyBorder="1" applyAlignment="1">
      <alignment horizontal="right" wrapText="1"/>
    </xf>
    <xf numFmtId="43" fontId="2" fillId="2" borderId="39" xfId="2" applyNumberFormat="1" applyFont="1" applyFill="1" applyBorder="1" applyAlignment="1">
      <alignment horizontal="right" wrapText="1"/>
    </xf>
    <xf numFmtId="0" fontId="5" fillId="2" borderId="25" xfId="0" applyFont="1" applyFill="1" applyBorder="1" applyAlignment="1">
      <alignment horizontal="center" vertical="center" wrapText="1"/>
    </xf>
    <xf numFmtId="0" fontId="13" fillId="2" borderId="26" xfId="0" applyFont="1" applyFill="1" applyBorder="1" applyAlignment="1">
      <alignment vertical="top" wrapText="1"/>
    </xf>
    <xf numFmtId="0" fontId="5" fillId="0" borderId="9" xfId="0" applyFont="1" applyBorder="1" applyAlignment="1">
      <alignment horizontal="center" vertical="center"/>
    </xf>
    <xf numFmtId="0" fontId="5" fillId="2" borderId="10" xfId="0" applyFont="1" applyFill="1" applyBorder="1" applyAlignment="1">
      <alignment vertical="top" wrapText="1"/>
    </xf>
    <xf numFmtId="49" fontId="5" fillId="0" borderId="10" xfId="0" applyNumberFormat="1" applyFont="1" applyBorder="1" applyAlignment="1">
      <alignment horizontal="center" vertical="center"/>
    </xf>
    <xf numFmtId="4" fontId="5" fillId="0" borderId="10" xfId="0" applyNumberFormat="1" applyFont="1" applyBorder="1" applyAlignment="1">
      <alignment horizontal="right"/>
    </xf>
    <xf numFmtId="49" fontId="5" fillId="0" borderId="8" xfId="0" applyNumberFormat="1" applyFont="1" applyBorder="1" applyAlignment="1">
      <alignment horizontal="center" vertical="center"/>
    </xf>
    <xf numFmtId="0" fontId="5" fillId="0" borderId="8" xfId="0" applyFont="1" applyBorder="1" applyAlignment="1">
      <alignment horizontal="right" wrapText="1"/>
    </xf>
    <xf numFmtId="4" fontId="5" fillId="0" borderId="8" xfId="0" applyNumberFormat="1" applyFont="1" applyBorder="1" applyAlignment="1">
      <alignment horizontal="right"/>
    </xf>
    <xf numFmtId="0" fontId="5" fillId="0" borderId="12" xfId="0" applyFont="1" applyBorder="1" applyAlignment="1">
      <alignment horizontal="center" vertical="center"/>
    </xf>
    <xf numFmtId="49" fontId="5" fillId="0" borderId="13" xfId="0" applyNumberFormat="1" applyFont="1" applyBorder="1" applyAlignment="1">
      <alignment horizontal="center" vertical="center"/>
    </xf>
    <xf numFmtId="0" fontId="5" fillId="0" borderId="13" xfId="1" applyNumberFormat="1" applyFont="1" applyFill="1" applyBorder="1" applyAlignment="1" applyProtection="1">
      <alignment horizontal="right"/>
    </xf>
    <xf numFmtId="4" fontId="5" fillId="0" borderId="13" xfId="0" applyNumberFormat="1" applyFont="1" applyBorder="1" applyAlignment="1">
      <alignment horizontal="right" wrapText="1"/>
    </xf>
    <xf numFmtId="0" fontId="5" fillId="0" borderId="32" xfId="0" applyFont="1" applyBorder="1" applyAlignment="1">
      <alignment horizontal="right"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left" vertical="top" wrapText="1"/>
    </xf>
    <xf numFmtId="0" fontId="2" fillId="2" borderId="4" xfId="2" applyFont="1" applyFill="1" applyBorder="1" applyAlignment="1">
      <alignment horizontal="right" wrapText="1"/>
    </xf>
    <xf numFmtId="0" fontId="2" fillId="2" borderId="5" xfId="2" applyFont="1" applyFill="1" applyBorder="1" applyAlignment="1">
      <alignment horizontal="right" wrapText="1"/>
    </xf>
    <xf numFmtId="0" fontId="2" fillId="2" borderId="22" xfId="2" applyFont="1" applyFill="1" applyBorder="1" applyAlignment="1">
      <alignment vertical="center" wrapText="1"/>
    </xf>
    <xf numFmtId="0" fontId="2" fillId="2" borderId="30" xfId="2" applyFont="1" applyFill="1" applyBorder="1" applyAlignment="1">
      <alignment horizontal="right" wrapText="1"/>
    </xf>
    <xf numFmtId="0" fontId="2" fillId="2" borderId="37" xfId="2" applyFont="1" applyFill="1" applyBorder="1" applyAlignment="1">
      <alignment horizontal="right" wrapText="1"/>
    </xf>
    <xf numFmtId="0" fontId="2" fillId="2" borderId="30" xfId="2" applyFont="1" applyFill="1" applyBorder="1" applyAlignment="1">
      <alignment horizontal="center" vertical="center" wrapText="1"/>
    </xf>
    <xf numFmtId="0" fontId="2" fillId="2" borderId="23" xfId="2" applyFont="1" applyFill="1" applyBorder="1" applyAlignment="1">
      <alignment vertical="center" wrapText="1"/>
    </xf>
    <xf numFmtId="0" fontId="13" fillId="2" borderId="23" xfId="2" applyFont="1" applyFill="1" applyBorder="1" applyAlignment="1">
      <alignment horizontal="center" vertical="center" wrapText="1"/>
    </xf>
    <xf numFmtId="1" fontId="5" fillId="2" borderId="15" xfId="2" applyNumberFormat="1" applyFont="1" applyFill="1" applyBorder="1" applyAlignment="1">
      <alignment horizontal="center" vertical="center" wrapText="1"/>
    </xf>
    <xf numFmtId="49" fontId="5" fillId="2" borderId="16" xfId="2" applyNumberFormat="1" applyFont="1" applyFill="1" applyBorder="1" applyAlignment="1">
      <alignment horizontal="center" vertical="center" wrapText="1"/>
    </xf>
    <xf numFmtId="0" fontId="5" fillId="2" borderId="16" xfId="2" applyFont="1" applyFill="1" applyBorder="1" applyAlignment="1">
      <alignment vertical="center" wrapText="1"/>
    </xf>
    <xf numFmtId="0" fontId="5" fillId="2" borderId="16" xfId="2" applyFont="1" applyFill="1" applyBorder="1" applyAlignment="1">
      <alignment horizontal="right" wrapText="1"/>
    </xf>
    <xf numFmtId="164" fontId="5" fillId="2" borderId="16" xfId="2" applyNumberFormat="1" applyFont="1" applyFill="1" applyBorder="1" applyAlignment="1">
      <alignment horizontal="right" wrapText="1"/>
    </xf>
    <xf numFmtId="2" fontId="2" fillId="2" borderId="21" xfId="2" applyNumberFormat="1" applyFont="1" applyFill="1" applyBorder="1" applyAlignment="1">
      <alignment horizontal="center" vertical="center" wrapText="1"/>
    </xf>
    <xf numFmtId="0" fontId="2" fillId="2" borderId="22" xfId="2" applyFont="1" applyFill="1" applyBorder="1" applyAlignment="1">
      <alignment horizontal="center" vertical="center" wrapText="1"/>
    </xf>
    <xf numFmtId="0" fontId="13" fillId="2" borderId="22" xfId="2" applyFont="1" applyFill="1" applyBorder="1" applyAlignment="1">
      <alignment horizontal="center" vertical="center" wrapText="1"/>
    </xf>
    <xf numFmtId="164" fontId="5" fillId="2" borderId="22" xfId="2" applyNumberFormat="1" applyFont="1" applyFill="1" applyBorder="1" applyAlignment="1">
      <alignment horizontal="right" wrapText="1"/>
    </xf>
    <xf numFmtId="49" fontId="5" fillId="2" borderId="32" xfId="2" applyNumberFormat="1" applyFont="1" applyFill="1" applyBorder="1" applyAlignment="1">
      <alignment horizontal="center" vertical="center" wrapText="1"/>
    </xf>
    <xf numFmtId="41" fontId="5" fillId="0" borderId="11" xfId="0" applyNumberFormat="1" applyFont="1" applyBorder="1"/>
    <xf numFmtId="41" fontId="5" fillId="0" borderId="34" xfId="0" applyNumberFormat="1" applyFont="1" applyBorder="1"/>
    <xf numFmtId="41" fontId="5" fillId="0" borderId="14" xfId="0" applyNumberFormat="1" applyFont="1" applyBorder="1" applyAlignment="1">
      <alignment horizontal="right" wrapText="1"/>
    </xf>
    <xf numFmtId="43" fontId="2" fillId="2" borderId="6" xfId="2" applyNumberFormat="1" applyFont="1" applyFill="1" applyBorder="1" applyAlignment="1">
      <alignment horizontal="right" wrapText="1"/>
    </xf>
    <xf numFmtId="43" fontId="2" fillId="2" borderId="36" xfId="2" applyNumberFormat="1" applyFont="1" applyFill="1" applyBorder="1" applyAlignment="1">
      <alignment horizontal="right" wrapText="1"/>
    </xf>
    <xf numFmtId="43" fontId="5" fillId="2" borderId="17" xfId="2" applyNumberFormat="1" applyFont="1" applyFill="1" applyBorder="1" applyAlignment="1">
      <alignment horizontal="right" wrapText="1"/>
    </xf>
    <xf numFmtId="43" fontId="2" fillId="2" borderId="48" xfId="2" applyNumberFormat="1" applyFont="1" applyFill="1" applyBorder="1" applyAlignment="1">
      <alignment horizontal="right" wrapText="1"/>
    </xf>
    <xf numFmtId="166" fontId="5" fillId="2" borderId="8" xfId="0" applyNumberFormat="1" applyFont="1" applyFill="1" applyBorder="1" applyAlignment="1">
      <alignment horizontal="right" wrapText="1"/>
    </xf>
    <xf numFmtId="166" fontId="5" fillId="2" borderId="43" xfId="0" applyNumberFormat="1" applyFont="1" applyFill="1" applyBorder="1" applyAlignment="1">
      <alignment horizontal="right" wrapText="1"/>
    </xf>
    <xf numFmtId="0" fontId="2" fillId="2" borderId="1" xfId="0" applyFont="1" applyFill="1" applyBorder="1" applyAlignment="1">
      <alignment horizontal="right" wrapText="1"/>
    </xf>
    <xf numFmtId="0" fontId="2" fillId="2" borderId="2" xfId="0" applyFont="1" applyFill="1" applyBorder="1" applyAlignment="1">
      <alignment horizontal="right" wrapText="1"/>
    </xf>
    <xf numFmtId="0" fontId="2" fillId="2" borderId="46"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2" fillId="2" borderId="46" xfId="0" applyFont="1" applyFill="1" applyBorder="1" applyAlignment="1">
      <alignment horizontal="right" wrapText="1"/>
    </xf>
    <xf numFmtId="0" fontId="2" fillId="2" borderId="10" xfId="0" applyFont="1" applyFill="1" applyBorder="1" applyAlignment="1">
      <alignment horizontal="right" wrapText="1"/>
    </xf>
    <xf numFmtId="2" fontId="2" fillId="2" borderId="9" xfId="0" applyNumberFormat="1" applyFont="1" applyFill="1" applyBorder="1" applyAlignment="1">
      <alignment horizontal="center" vertical="center" wrapText="1"/>
    </xf>
    <xf numFmtId="2" fontId="2" fillId="2" borderId="43" xfId="0" applyNumberFormat="1" applyFont="1" applyFill="1" applyBorder="1" applyAlignment="1">
      <alignment horizontal="center" vertical="center" wrapText="1"/>
    </xf>
    <xf numFmtId="41" fontId="5" fillId="2" borderId="44" xfId="0" applyNumberFormat="1" applyFont="1" applyFill="1" applyBorder="1" applyAlignment="1">
      <alignment vertical="center" wrapText="1"/>
    </xf>
    <xf numFmtId="0" fontId="24" fillId="2" borderId="47" xfId="0" applyFont="1" applyFill="1" applyBorder="1" applyAlignment="1">
      <alignment wrapText="1"/>
    </xf>
    <xf numFmtId="41" fontId="5" fillId="0" borderId="10" xfId="0" applyNumberFormat="1" applyFont="1" applyBorder="1" applyAlignment="1">
      <alignment horizontal="right" wrapText="1"/>
    </xf>
    <xf numFmtId="0" fontId="2" fillId="2" borderId="23" xfId="0" applyFont="1" applyFill="1" applyBorder="1" applyAlignment="1">
      <alignment horizontal="right" vertical="center" wrapText="1"/>
    </xf>
    <xf numFmtId="166" fontId="36" fillId="2" borderId="32" xfId="0" applyNumberFormat="1" applyFont="1" applyFill="1" applyBorder="1" applyAlignment="1">
      <alignment horizontal="right" wrapText="1"/>
    </xf>
    <xf numFmtId="0" fontId="24" fillId="2" borderId="10" xfId="0" applyFont="1" applyFill="1" applyBorder="1" applyAlignment="1">
      <alignment wrapText="1"/>
    </xf>
    <xf numFmtId="167" fontId="5" fillId="0" borderId="8" xfId="0" applyNumberFormat="1" applyFont="1" applyBorder="1" applyAlignment="1">
      <alignment horizontal="right" wrapText="1"/>
    </xf>
    <xf numFmtId="167" fontId="5" fillId="2" borderId="10" xfId="0" applyNumberFormat="1" applyFont="1" applyFill="1" applyBorder="1" applyAlignment="1">
      <alignment horizontal="right" wrapText="1"/>
    </xf>
    <xf numFmtId="167" fontId="5" fillId="0" borderId="10" xfId="0" applyNumberFormat="1" applyFont="1" applyBorder="1" applyAlignment="1">
      <alignment horizontal="right" wrapText="1"/>
    </xf>
    <xf numFmtId="167" fontId="5" fillId="0" borderId="13" xfId="0" applyNumberFormat="1" applyFont="1" applyBorder="1" applyAlignment="1">
      <alignment horizontal="right" wrapText="1"/>
    </xf>
    <xf numFmtId="167" fontId="5" fillId="0" borderId="10" xfId="0" applyNumberFormat="1" applyFont="1" applyBorder="1" applyAlignment="1" applyProtection="1">
      <alignment horizontal="right" wrapText="1"/>
      <protection locked="0"/>
    </xf>
    <xf numFmtId="0" fontId="2" fillId="2" borderId="16" xfId="0" applyFont="1" applyFill="1" applyBorder="1" applyAlignment="1">
      <alignment horizontal="right" vertical="center" wrapText="1"/>
    </xf>
    <xf numFmtId="167" fontId="5" fillId="2" borderId="38" xfId="0" applyNumberFormat="1" applyFont="1" applyFill="1" applyBorder="1" applyAlignment="1">
      <alignment horizontal="right" wrapText="1"/>
    </xf>
    <xf numFmtId="0" fontId="2" fillId="2" borderId="58" xfId="2" applyFont="1" applyFill="1" applyBorder="1" applyAlignment="1">
      <alignment horizontal="right" wrapText="1"/>
    </xf>
    <xf numFmtId="41" fontId="5" fillId="2" borderId="8" xfId="2" applyNumberFormat="1" applyFont="1" applyFill="1" applyBorder="1" applyAlignment="1">
      <alignment horizontal="right" wrapText="1"/>
    </xf>
    <xf numFmtId="41" fontId="5" fillId="2" borderId="10" xfId="2" applyNumberFormat="1" applyFont="1" applyFill="1" applyBorder="1" applyAlignment="1">
      <alignment horizontal="right" wrapText="1"/>
    </xf>
    <xf numFmtId="41" fontId="5" fillId="2" borderId="38" xfId="2" applyNumberFormat="1" applyFont="1" applyFill="1" applyBorder="1" applyAlignment="1">
      <alignment horizontal="right" wrapText="1"/>
    </xf>
    <xf numFmtId="41" fontId="5" fillId="0" borderId="10" xfId="0" applyNumberFormat="1" applyFont="1" applyBorder="1" applyAlignment="1">
      <alignment horizontal="right"/>
    </xf>
    <xf numFmtId="41" fontId="5" fillId="0" borderId="8" xfId="0" applyNumberFormat="1" applyFont="1" applyBorder="1" applyAlignment="1">
      <alignment horizontal="right"/>
    </xf>
    <xf numFmtId="41" fontId="5" fillId="0" borderId="13" xfId="0" applyNumberFormat="1" applyFont="1" applyBorder="1" applyAlignment="1" applyProtection="1">
      <alignment horizontal="right" wrapText="1"/>
      <protection locked="0"/>
    </xf>
    <xf numFmtId="41" fontId="5" fillId="0" borderId="10" xfId="0" applyNumberFormat="1" applyFont="1" applyBorder="1" applyAlignment="1" applyProtection="1">
      <alignment horizontal="right" wrapText="1"/>
      <protection locked="0"/>
    </xf>
    <xf numFmtId="41" fontId="5" fillId="2" borderId="16" xfId="2" applyNumberFormat="1" applyFont="1" applyFill="1" applyBorder="1" applyAlignment="1">
      <alignment horizontal="right" wrapText="1"/>
    </xf>
    <xf numFmtId="41" fontId="5" fillId="2" borderId="22" xfId="2" applyNumberFormat="1" applyFont="1" applyFill="1" applyBorder="1" applyAlignment="1">
      <alignment horizontal="right" wrapText="1"/>
    </xf>
    <xf numFmtId="0" fontId="24" fillId="2" borderId="16" xfId="0" applyFont="1" applyFill="1" applyBorder="1" applyAlignment="1">
      <alignment wrapText="1"/>
    </xf>
    <xf numFmtId="41" fontId="5" fillId="0" borderId="8" xfId="0" applyNumberFormat="1" applyFont="1" applyBorder="1" applyAlignment="1">
      <alignment horizontal="right" wrapText="1"/>
    </xf>
    <xf numFmtId="41" fontId="5" fillId="0" borderId="13" xfId="0" applyNumberFormat="1" applyFont="1" applyBorder="1" applyAlignment="1">
      <alignment horizontal="right" wrapText="1"/>
    </xf>
    <xf numFmtId="3" fontId="5" fillId="2" borderId="32" xfId="0" applyNumberFormat="1" applyFont="1" applyFill="1" applyBorder="1" applyAlignment="1">
      <alignment horizontal="right" wrapText="1"/>
    </xf>
    <xf numFmtId="3" fontId="5" fillId="2" borderId="8" xfId="0" applyNumberFormat="1" applyFont="1" applyFill="1" applyBorder="1" applyAlignment="1" applyProtection="1">
      <alignment horizontal="right" wrapText="1"/>
      <protection locked="0"/>
    </xf>
    <xf numFmtId="3" fontId="2" fillId="2" borderId="10" xfId="0" applyNumberFormat="1" applyFont="1" applyFill="1" applyBorder="1" applyAlignment="1">
      <alignment horizontal="right" wrapText="1"/>
    </xf>
    <xf numFmtId="41" fontId="2" fillId="0" borderId="48" xfId="0" applyNumberFormat="1" applyFont="1" applyBorder="1" applyAlignment="1">
      <alignment vertical="center" wrapText="1"/>
    </xf>
    <xf numFmtId="41" fontId="2" fillId="0" borderId="20" xfId="0" applyNumberFormat="1" applyFont="1" applyBorder="1" applyAlignment="1">
      <alignment vertical="center" wrapText="1"/>
    </xf>
    <xf numFmtId="43" fontId="2" fillId="2" borderId="20" xfId="0" applyNumberFormat="1" applyFont="1" applyFill="1" applyBorder="1" applyAlignment="1">
      <alignment horizontal="right" vertical="center" wrapText="1"/>
    </xf>
    <xf numFmtId="41" fontId="2" fillId="2" borderId="39" xfId="0" applyNumberFormat="1" applyFont="1" applyFill="1" applyBorder="1" applyAlignment="1">
      <alignment horizontal="right" vertical="center" wrapText="1"/>
    </xf>
    <xf numFmtId="41" fontId="2" fillId="0" borderId="48" xfId="0" applyNumberFormat="1" applyFont="1" applyBorder="1" applyAlignment="1">
      <alignment horizontal="right" wrapText="1"/>
    </xf>
    <xf numFmtId="41" fontId="5" fillId="0" borderId="33" xfId="0" applyNumberFormat="1" applyFont="1" applyBorder="1"/>
    <xf numFmtId="41" fontId="5" fillId="2" borderId="14" xfId="0" applyNumberFormat="1" applyFont="1" applyFill="1" applyBorder="1" applyAlignment="1">
      <alignment vertical="center" wrapText="1"/>
    </xf>
    <xf numFmtId="43" fontId="5" fillId="2" borderId="39" xfId="0" applyNumberFormat="1" applyFont="1" applyFill="1" applyBorder="1" applyAlignment="1">
      <alignment horizontal="right" wrapText="1"/>
    </xf>
    <xf numFmtId="41" fontId="11" fillId="2" borderId="34" xfId="0" applyNumberFormat="1" applyFont="1" applyFill="1" applyBorder="1" applyAlignment="1">
      <alignment horizontal="right" wrapText="1"/>
    </xf>
    <xf numFmtId="41" fontId="11" fillId="2" borderId="14" xfId="0" applyNumberFormat="1" applyFont="1" applyFill="1" applyBorder="1" applyAlignment="1">
      <alignment horizontal="right" wrapText="1"/>
    </xf>
    <xf numFmtId="41" fontId="5" fillId="0" borderId="44" xfId="0" applyNumberFormat="1" applyFont="1" applyBorder="1" applyAlignment="1">
      <alignment horizontal="right" wrapText="1"/>
    </xf>
    <xf numFmtId="41" fontId="11" fillId="2" borderId="56" xfId="0" applyNumberFormat="1" applyFont="1" applyFill="1" applyBorder="1" applyAlignment="1">
      <alignment horizontal="right" wrapText="1"/>
    </xf>
    <xf numFmtId="41" fontId="19" fillId="2" borderId="52" xfId="0" applyNumberFormat="1" applyFont="1" applyFill="1" applyBorder="1" applyAlignment="1">
      <alignment horizontal="right" wrapText="1"/>
    </xf>
    <xf numFmtId="41" fontId="19" fillId="2" borderId="11" xfId="0" applyNumberFormat="1" applyFont="1" applyFill="1" applyBorder="1" applyAlignment="1">
      <alignment horizontal="right" wrapText="1"/>
    </xf>
    <xf numFmtId="41" fontId="5" fillId="2" borderId="53" xfId="0" applyNumberFormat="1" applyFont="1" applyFill="1" applyBorder="1" applyAlignment="1">
      <alignment horizontal="right" wrapText="1"/>
    </xf>
    <xf numFmtId="41" fontId="2" fillId="2" borderId="17" xfId="0" applyNumberFormat="1" applyFont="1" applyFill="1" applyBorder="1" applyAlignment="1">
      <alignment vertical="center" wrapText="1"/>
    </xf>
    <xf numFmtId="41" fontId="2" fillId="2" borderId="11" xfId="0" applyNumberFormat="1" applyFont="1" applyFill="1" applyBorder="1" applyAlignment="1">
      <alignment vertical="center" wrapText="1"/>
    </xf>
    <xf numFmtId="41" fontId="2" fillId="2" borderId="44" xfId="0" applyNumberFormat="1" applyFont="1" applyFill="1" applyBorder="1" applyAlignment="1">
      <alignment vertical="center"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41" fontId="2" fillId="2" borderId="3" xfId="0" applyNumberFormat="1" applyFont="1" applyFill="1" applyBorder="1" applyAlignment="1">
      <alignment horizontal="left" vertical="top"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41" fontId="2" fillId="2" borderId="6" xfId="0" applyNumberFormat="1" applyFont="1" applyFill="1" applyBorder="1" applyAlignment="1">
      <alignment horizontal="center" vertical="center" wrapText="1"/>
    </xf>
    <xf numFmtId="0" fontId="14" fillId="2" borderId="4" xfId="0" applyFont="1" applyFill="1" applyBorder="1" applyAlignment="1">
      <alignment horizontal="center" vertical="top" wrapText="1"/>
    </xf>
    <xf numFmtId="0" fontId="14" fillId="2" borderId="5" xfId="0" applyFont="1" applyFill="1" applyBorder="1" applyAlignment="1">
      <alignment horizontal="center" vertical="top" wrapText="1"/>
    </xf>
    <xf numFmtId="0" fontId="14" fillId="2" borderId="6" xfId="0" applyFont="1" applyFill="1" applyBorder="1" applyAlignment="1">
      <alignment horizontal="center" vertical="top" wrapText="1"/>
    </xf>
    <xf numFmtId="0" fontId="2" fillId="2" borderId="0" xfId="0" applyFont="1" applyFill="1" applyAlignment="1">
      <alignment horizontal="left" vertical="center" wrapText="1"/>
    </xf>
    <xf numFmtId="0" fontId="2" fillId="2" borderId="27" xfId="0" applyFont="1" applyFill="1" applyBorder="1" applyAlignment="1">
      <alignment horizontal="left" vertical="center" wrapText="1"/>
    </xf>
    <xf numFmtId="0" fontId="5" fillId="0" borderId="16" xfId="0" applyFont="1" applyBorder="1" applyAlignment="1">
      <alignment horizontal="left" vertical="top" wrapText="1"/>
    </xf>
    <xf numFmtId="0" fontId="5" fillId="0" borderId="16" xfId="0" applyFont="1" applyBorder="1" applyAlignment="1">
      <alignment vertical="top"/>
    </xf>
    <xf numFmtId="0" fontId="5" fillId="0" borderId="17" xfId="0" applyFont="1" applyBorder="1" applyAlignment="1">
      <alignment vertical="top"/>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39" xfId="0" applyFont="1" applyBorder="1" applyAlignment="1">
      <alignment horizontal="left" vertical="center"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2" fillId="2" borderId="18" xfId="0" applyFont="1" applyFill="1" applyBorder="1" applyAlignment="1">
      <alignment horizontal="right" wrapText="1"/>
    </xf>
    <xf numFmtId="0" fontId="2" fillId="2" borderId="19" xfId="0" applyFont="1" applyFill="1" applyBorder="1" applyAlignment="1">
      <alignment horizontal="right" wrapText="1"/>
    </xf>
    <xf numFmtId="0" fontId="2" fillId="2" borderId="40" xfId="0" applyFont="1" applyFill="1" applyBorder="1" applyAlignment="1">
      <alignment horizontal="right" wrapText="1"/>
    </xf>
    <xf numFmtId="2" fontId="2" fillId="2" borderId="4" xfId="0" applyNumberFormat="1" applyFont="1" applyFill="1" applyBorder="1" applyAlignment="1">
      <alignment horizontal="right" wrapText="1"/>
    </xf>
    <xf numFmtId="2" fontId="2" fillId="2" borderId="5" xfId="0" applyNumberFormat="1" applyFont="1" applyFill="1" applyBorder="1" applyAlignment="1">
      <alignment horizontal="right" wrapText="1"/>
    </xf>
    <xf numFmtId="2" fontId="2" fillId="2" borderId="51" xfId="0" applyNumberFormat="1" applyFont="1" applyFill="1" applyBorder="1" applyAlignment="1">
      <alignment horizontal="right"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2" fontId="2" fillId="2" borderId="48" xfId="0" applyNumberFormat="1" applyFont="1" applyFill="1" applyBorder="1" applyAlignment="1">
      <alignment horizontal="left" vertical="center" wrapText="1"/>
    </xf>
    <xf numFmtId="2" fontId="2" fillId="2" borderId="28" xfId="0" applyNumberFormat="1" applyFont="1" applyFill="1" applyBorder="1" applyAlignment="1">
      <alignment horizontal="left" vertical="top" wrapText="1"/>
    </xf>
    <xf numFmtId="2" fontId="2" fillId="2" borderId="30" xfId="0" applyNumberFormat="1" applyFont="1" applyFill="1" applyBorder="1" applyAlignment="1">
      <alignment horizontal="left" vertical="top" wrapText="1"/>
    </xf>
    <xf numFmtId="2" fontId="2" fillId="2" borderId="26" xfId="0" applyNumberFormat="1" applyFont="1" applyFill="1" applyBorder="1" applyAlignment="1">
      <alignment horizontal="left" vertical="top" wrapText="1"/>
    </xf>
    <xf numFmtId="0" fontId="2" fillId="2" borderId="4" xfId="0" applyFont="1" applyFill="1" applyBorder="1" applyAlignment="1">
      <alignment horizontal="right" wrapText="1"/>
    </xf>
    <xf numFmtId="0" fontId="2" fillId="2" borderId="5" xfId="0" applyFont="1" applyFill="1" applyBorder="1" applyAlignment="1">
      <alignment horizontal="right" wrapText="1"/>
    </xf>
    <xf numFmtId="0" fontId="2" fillId="2" borderId="6" xfId="0" applyFont="1" applyFill="1" applyBorder="1" applyAlignment="1">
      <alignment horizontal="right" wrapText="1"/>
    </xf>
    <xf numFmtId="0" fontId="2" fillId="2" borderId="37" xfId="0" applyFont="1" applyFill="1" applyBorder="1" applyAlignment="1">
      <alignment horizontal="right" wrapText="1"/>
    </xf>
    <xf numFmtId="0" fontId="2" fillId="2" borderId="30" xfId="0" applyFont="1" applyFill="1" applyBorder="1" applyAlignment="1">
      <alignment horizontal="right" wrapText="1"/>
    </xf>
    <xf numFmtId="0" fontId="2" fillId="2" borderId="36" xfId="0" applyFont="1" applyFill="1" applyBorder="1" applyAlignment="1">
      <alignment horizontal="right"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2" fontId="9" fillId="2" borderId="4" xfId="2" applyNumberFormat="1" applyFont="1" applyFill="1" applyBorder="1" applyAlignment="1">
      <alignment horizontal="right" wrapText="1"/>
    </xf>
    <xf numFmtId="2" fontId="9" fillId="2" borderId="5" xfId="2" applyNumberFormat="1" applyFont="1" applyFill="1" applyBorder="1" applyAlignment="1">
      <alignment horizontal="right" wrapText="1"/>
    </xf>
    <xf numFmtId="2" fontId="9" fillId="2" borderId="51" xfId="2" applyNumberFormat="1" applyFont="1" applyFill="1" applyBorder="1" applyAlignment="1">
      <alignment horizontal="right" wrapText="1"/>
    </xf>
    <xf numFmtId="2" fontId="15" fillId="2" borderId="0" xfId="0" applyNumberFormat="1" applyFont="1" applyFill="1" applyAlignment="1">
      <alignment horizontal="left"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6" xfId="0" applyFont="1" applyFill="1" applyBorder="1" applyAlignment="1">
      <alignment horizontal="center" vertical="top" wrapText="1"/>
    </xf>
    <xf numFmtId="0" fontId="19" fillId="2" borderId="0" xfId="0" applyFont="1" applyFill="1" applyAlignment="1">
      <alignment horizontal="center" vertical="top" wrapText="1"/>
    </xf>
    <xf numFmtId="0" fontId="5" fillId="0" borderId="52" xfId="0" applyFont="1" applyBorder="1" applyAlignment="1">
      <alignment horizontal="left" vertical="top" wrapText="1"/>
    </xf>
    <xf numFmtId="0" fontId="5" fillId="0" borderId="46" xfId="0" applyFont="1" applyBorder="1" applyAlignment="1">
      <alignment horizontal="left" vertical="top" wrapText="1"/>
    </xf>
    <xf numFmtId="0" fontId="5" fillId="0" borderId="53" xfId="0" applyFont="1" applyBorder="1" applyAlignment="1">
      <alignment horizontal="left" vertical="top" wrapText="1"/>
    </xf>
    <xf numFmtId="0" fontId="5" fillId="0" borderId="46" xfId="0" applyFont="1" applyBorder="1" applyAlignment="1">
      <alignment vertical="top"/>
    </xf>
    <xf numFmtId="0" fontId="5" fillId="0" borderId="53" xfId="0" applyFont="1" applyBorder="1" applyAlignment="1">
      <alignment vertical="top"/>
    </xf>
    <xf numFmtId="0" fontId="5" fillId="0" borderId="52" xfId="0" applyFont="1" applyBorder="1" applyAlignment="1">
      <alignment horizontal="left" vertical="center" wrapText="1"/>
    </xf>
    <xf numFmtId="0" fontId="5" fillId="0" borderId="46" xfId="0" applyFont="1" applyBorder="1" applyAlignment="1">
      <alignment horizontal="left" vertical="center" wrapText="1"/>
    </xf>
    <xf numFmtId="0" fontId="5" fillId="0" borderId="53" xfId="0" applyFont="1" applyBorder="1" applyAlignment="1">
      <alignment horizontal="left" vertical="center" wrapText="1"/>
    </xf>
    <xf numFmtId="0" fontId="2" fillId="2" borderId="6" xfId="0" applyFont="1" applyFill="1" applyBorder="1" applyAlignment="1">
      <alignment horizontal="center" vertical="center" wrapText="1"/>
    </xf>
    <xf numFmtId="0" fontId="2" fillId="2" borderId="51" xfId="0" applyFont="1" applyFill="1" applyBorder="1" applyAlignment="1">
      <alignment horizontal="right" vertical="center" wrapText="1"/>
    </xf>
    <xf numFmtId="0" fontId="9" fillId="0" borderId="4" xfId="0" applyFont="1" applyBorder="1" applyAlignment="1">
      <alignment horizontal="right" wrapText="1"/>
    </xf>
    <xf numFmtId="0" fontId="9" fillId="0" borderId="5" xfId="0" applyFont="1" applyBorder="1" applyAlignment="1">
      <alignment horizontal="right" wrapText="1"/>
    </xf>
    <xf numFmtId="0" fontId="9" fillId="0" borderId="6" xfId="0" applyFont="1" applyBorder="1" applyAlignment="1">
      <alignment horizontal="right" wrapText="1"/>
    </xf>
    <xf numFmtId="0" fontId="9"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41" fontId="9" fillId="2" borderId="3" xfId="0" applyNumberFormat="1" applyFont="1" applyFill="1" applyBorder="1" applyAlignment="1">
      <alignment horizontal="left" vertical="top" wrapText="1"/>
    </xf>
    <xf numFmtId="0" fontId="9" fillId="2" borderId="4"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6" xfId="0" applyFont="1" applyFill="1" applyBorder="1" applyAlignment="1">
      <alignment horizontal="center" vertical="top" wrapText="1"/>
    </xf>
    <xf numFmtId="0" fontId="2" fillId="2" borderId="19" xfId="0" applyFont="1" applyFill="1" applyBorder="1" applyAlignment="1">
      <alignment horizontal="right" vertical="center"/>
    </xf>
    <xf numFmtId="0" fontId="2" fillId="2" borderId="40" xfId="0" applyFont="1" applyFill="1" applyBorder="1" applyAlignment="1">
      <alignment horizontal="right" vertical="center"/>
    </xf>
    <xf numFmtId="2" fontId="9" fillId="2" borderId="28" xfId="0" applyNumberFormat="1" applyFont="1" applyFill="1" applyBorder="1" applyAlignment="1">
      <alignment horizontal="left" vertical="top" wrapText="1"/>
    </xf>
    <xf numFmtId="2" fontId="9" fillId="2" borderId="30" xfId="0" applyNumberFormat="1" applyFont="1" applyFill="1" applyBorder="1" applyAlignment="1">
      <alignment horizontal="left" vertical="top" wrapText="1"/>
    </xf>
    <xf numFmtId="2" fontId="9" fillId="2" borderId="36" xfId="0" applyNumberFormat="1" applyFont="1" applyFill="1" applyBorder="1" applyAlignment="1">
      <alignment horizontal="left" vertical="top" wrapText="1"/>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0" fontId="2" fillId="2" borderId="5" xfId="0" applyFont="1" applyFill="1" applyBorder="1" applyAlignment="1">
      <alignment horizontal="right"/>
    </xf>
    <xf numFmtId="0" fontId="2" fillId="2" borderId="6" xfId="0" applyFont="1" applyFill="1" applyBorder="1" applyAlignment="1">
      <alignment horizontal="right"/>
    </xf>
    <xf numFmtId="0" fontId="5" fillId="2" borderId="31"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7" xfId="0" applyFont="1" applyFill="1" applyBorder="1" applyAlignment="1">
      <alignment horizontal="center" vertical="center" wrapText="1"/>
    </xf>
    <xf numFmtId="2" fontId="2" fillId="2" borderId="50"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51" xfId="0" applyNumberFormat="1" applyFont="1" applyFill="1" applyBorder="1" applyAlignment="1">
      <alignment horizontal="left" vertical="center" wrapText="1"/>
    </xf>
    <xf numFmtId="0" fontId="2" fillId="0" borderId="0" xfId="0" applyFont="1" applyAlignment="1" applyProtection="1">
      <alignment horizontal="left" vertical="top" wrapText="1"/>
      <protection locked="0"/>
    </xf>
    <xf numFmtId="0" fontId="2" fillId="0" borderId="0" xfId="0" applyFont="1" applyAlignment="1" applyProtection="1">
      <alignment horizontal="left" vertical="top"/>
      <protection locked="0"/>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9" xfId="0" applyFont="1" applyBorder="1" applyAlignment="1">
      <alignment horizontal="center" vertical="center" wrapText="1"/>
    </xf>
    <xf numFmtId="2" fontId="2" fillId="0" borderId="29" xfId="0" applyNumberFormat="1" applyFont="1" applyBorder="1" applyAlignment="1">
      <alignment horizontal="center" vertical="center"/>
    </xf>
    <xf numFmtId="2" fontId="2" fillId="0" borderId="38" xfId="0" applyNumberFormat="1" applyFont="1" applyBorder="1" applyAlignment="1">
      <alignment horizontal="center" vertical="center"/>
    </xf>
    <xf numFmtId="2" fontId="2" fillId="0" borderId="35" xfId="0" applyNumberFormat="1" applyFont="1" applyBorder="1" applyAlignment="1">
      <alignment horizontal="center" vertical="center"/>
    </xf>
    <xf numFmtId="2" fontId="17" fillId="0" borderId="21" xfId="0" applyNumberFormat="1" applyFont="1" applyBorder="1" applyAlignment="1">
      <alignment horizontal="center" vertical="center"/>
    </xf>
    <xf numFmtId="2" fontId="17" fillId="0" borderId="22" xfId="0" applyNumberFormat="1" applyFont="1" applyBorder="1" applyAlignment="1">
      <alignment horizontal="center" vertical="center"/>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45" xfId="0" applyFont="1" applyBorder="1" applyAlignment="1">
      <alignment horizontal="left" wrapText="1"/>
    </xf>
    <xf numFmtId="0" fontId="6" fillId="0" borderId="46" xfId="0" applyFont="1" applyBorder="1" applyAlignment="1">
      <alignment horizontal="left" wrapText="1"/>
    </xf>
    <xf numFmtId="0" fontId="6" fillId="0" borderId="47" xfId="0" applyFont="1" applyBorder="1" applyAlignment="1">
      <alignment horizontal="left" wrapText="1"/>
    </xf>
    <xf numFmtId="0" fontId="6" fillId="0" borderId="45" xfId="0" applyFont="1" applyBorder="1" applyAlignment="1">
      <alignment horizontal="left" vertical="center" wrapText="1"/>
    </xf>
    <xf numFmtId="0" fontId="6" fillId="0" borderId="46" xfId="0" applyFont="1" applyBorder="1" applyAlignment="1">
      <alignment horizontal="left" vertical="center" wrapText="1"/>
    </xf>
    <xf numFmtId="0" fontId="6" fillId="0" borderId="47" xfId="0" applyFont="1" applyBorder="1" applyAlignment="1">
      <alignment horizontal="left" vertical="center" wrapText="1"/>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3" borderId="9" xfId="0" applyFont="1" applyFill="1" applyBorder="1" applyAlignment="1">
      <alignment horizontal="left" vertical="center"/>
    </xf>
    <xf numFmtId="0" fontId="9" fillId="3" borderId="10" xfId="0" applyFont="1" applyFill="1" applyBorder="1" applyAlignment="1">
      <alignment horizontal="left" vertical="center"/>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6" fillId="3" borderId="9" xfId="0" applyFont="1" applyFill="1" applyBorder="1" applyAlignment="1">
      <alignment horizontal="left" vertical="top" wrapText="1"/>
    </xf>
    <xf numFmtId="0" fontId="9" fillId="3" borderId="10" xfId="0" applyFont="1" applyFill="1" applyBorder="1" applyAlignment="1">
      <alignment horizontal="left" vertical="top" wrapText="1"/>
    </xf>
  </cellXfs>
  <cellStyles count="3">
    <cellStyle name="Normal" xfId="0" builtinId="0"/>
    <cellStyle name="Normal 2" xfId="2" xr:uid="{553BFA32-D912-43A2-B502-EA8F4A2AEFD3}"/>
    <cellStyle name="Normal 7" xfId="1" xr:uid="{B4846B27-5452-420D-BC5A-83C89AD788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MTV8\AppData\Local\Microsoft\Windows\INetCache\Content.Outlook\FGQH7YC4\T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TV8/AppData/Local/Microsoft/Windows/INetCache/Content.Outlook/FGQH7YC4/T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90"/>
  <sheetViews>
    <sheetView view="pageBreakPreview" zoomScale="115" zoomScaleNormal="115" zoomScaleSheetLayoutView="115" zoomScalePageLayoutView="40" workbookViewId="0">
      <selection activeCell="J86" sqref="J86"/>
    </sheetView>
  </sheetViews>
  <sheetFormatPr defaultRowHeight="18" x14ac:dyDescent="0.35"/>
  <cols>
    <col min="1" max="1" width="3.42578125" style="1" customWidth="1"/>
    <col min="2" max="2" width="8.5703125" style="46" customWidth="1"/>
    <col min="3" max="3" width="11.7109375" style="46" customWidth="1"/>
    <col min="4" max="4" width="64.140625" style="47" customWidth="1"/>
    <col min="5" max="5" width="10.5703125" style="46" customWidth="1"/>
    <col min="6" max="6" width="12.85546875" style="13" customWidth="1"/>
    <col min="7" max="7" width="15.42578125" style="48" customWidth="1"/>
    <col min="8" max="8" width="21.5703125" style="49" customWidth="1"/>
    <col min="9" max="9" width="12.28515625" style="2" bestFit="1" customWidth="1"/>
    <col min="10" max="37" width="8.85546875" style="2"/>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1:8" ht="84.75" customHeight="1" thickBot="1" x14ac:dyDescent="0.4">
      <c r="B1" s="566" t="s">
        <v>234</v>
      </c>
      <c r="C1" s="567"/>
      <c r="D1" s="567"/>
      <c r="E1" s="567"/>
      <c r="F1" s="567"/>
      <c r="G1" s="567"/>
      <c r="H1" s="568"/>
    </row>
    <row r="2" spans="1:8" ht="19.5" thickBot="1" x14ac:dyDescent="0.4">
      <c r="B2" s="569" t="s">
        <v>0</v>
      </c>
      <c r="C2" s="570"/>
      <c r="D2" s="570"/>
      <c r="E2" s="570"/>
      <c r="F2" s="570"/>
      <c r="G2" s="570"/>
      <c r="H2" s="571"/>
    </row>
    <row r="3" spans="1:8" ht="45" customHeight="1" thickBot="1" x14ac:dyDescent="0.4">
      <c r="B3" s="572" t="s">
        <v>307</v>
      </c>
      <c r="C3" s="573"/>
      <c r="D3" s="573"/>
      <c r="E3" s="573"/>
      <c r="F3" s="573"/>
      <c r="G3" s="573"/>
      <c r="H3" s="574"/>
    </row>
    <row r="4" spans="1:8" ht="24" customHeight="1" thickBot="1" x14ac:dyDescent="0.4">
      <c r="B4" s="27"/>
      <c r="C4" s="28"/>
      <c r="D4" s="575" t="s">
        <v>1</v>
      </c>
      <c r="E4" s="575"/>
      <c r="F4" s="575"/>
      <c r="G4" s="575"/>
      <c r="H4" s="576"/>
    </row>
    <row r="5" spans="1:8" ht="60" customHeight="1" x14ac:dyDescent="0.35">
      <c r="A5" s="3"/>
      <c r="B5" s="29"/>
      <c r="C5" s="30" t="s">
        <v>2</v>
      </c>
      <c r="D5" s="577" t="s">
        <v>3</v>
      </c>
      <c r="E5" s="578"/>
      <c r="F5" s="578"/>
      <c r="G5" s="578"/>
      <c r="H5" s="579"/>
    </row>
    <row r="6" spans="1:8" ht="134.25" customHeight="1" x14ac:dyDescent="0.35">
      <c r="A6" s="3"/>
      <c r="B6" s="31"/>
      <c r="C6" s="9" t="s">
        <v>4</v>
      </c>
      <c r="D6" s="564" t="s">
        <v>5</v>
      </c>
      <c r="E6" s="564"/>
      <c r="F6" s="564"/>
      <c r="G6" s="564"/>
      <c r="H6" s="565"/>
    </row>
    <row r="7" spans="1:8" ht="81" customHeight="1" x14ac:dyDescent="0.35">
      <c r="A7" s="3"/>
      <c r="B7" s="69"/>
      <c r="C7" s="9" t="s">
        <v>6</v>
      </c>
      <c r="D7" s="564" t="s">
        <v>7</v>
      </c>
      <c r="E7" s="564"/>
      <c r="F7" s="564"/>
      <c r="G7" s="564"/>
      <c r="H7" s="565"/>
    </row>
    <row r="8" spans="1:8" ht="81.75" customHeight="1" x14ac:dyDescent="0.35">
      <c r="A8" s="3"/>
      <c r="B8" s="69"/>
      <c r="C8" s="9" t="s">
        <v>8</v>
      </c>
      <c r="D8" s="564" t="s">
        <v>80</v>
      </c>
      <c r="E8" s="564"/>
      <c r="F8" s="564"/>
      <c r="G8" s="564"/>
      <c r="H8" s="565"/>
    </row>
    <row r="9" spans="1:8" ht="140.25" customHeight="1" x14ac:dyDescent="0.35">
      <c r="A9" s="3"/>
      <c r="B9" s="69"/>
      <c r="C9" s="9" t="s">
        <v>9</v>
      </c>
      <c r="D9" s="564" t="s">
        <v>61</v>
      </c>
      <c r="E9" s="564"/>
      <c r="F9" s="564"/>
      <c r="G9" s="564"/>
      <c r="H9" s="565"/>
    </row>
    <row r="10" spans="1:8" ht="88.5" customHeight="1" x14ac:dyDescent="0.35">
      <c r="A10" s="3"/>
      <c r="B10" s="69"/>
      <c r="C10" s="9" t="s">
        <v>10</v>
      </c>
      <c r="D10" s="564" t="s">
        <v>62</v>
      </c>
      <c r="E10" s="564"/>
      <c r="F10" s="564"/>
      <c r="G10" s="564"/>
      <c r="H10" s="565"/>
    </row>
    <row r="11" spans="1:8" ht="45" customHeight="1" x14ac:dyDescent="0.35">
      <c r="A11" s="3"/>
      <c r="B11" s="69"/>
      <c r="C11" s="9" t="s">
        <v>11</v>
      </c>
      <c r="D11" s="564" t="s">
        <v>12</v>
      </c>
      <c r="E11" s="564"/>
      <c r="F11" s="564"/>
      <c r="G11" s="564"/>
      <c r="H11" s="565"/>
    </row>
    <row r="12" spans="1:8" ht="141" customHeight="1" x14ac:dyDescent="0.35">
      <c r="A12" s="3"/>
      <c r="B12" s="69"/>
      <c r="C12" s="9" t="s">
        <v>13</v>
      </c>
      <c r="D12" s="564" t="s">
        <v>95</v>
      </c>
      <c r="E12" s="564"/>
      <c r="F12" s="564"/>
      <c r="G12" s="564"/>
      <c r="H12" s="565"/>
    </row>
    <row r="13" spans="1:8" ht="81.75" customHeight="1" x14ac:dyDescent="0.35">
      <c r="A13" s="3"/>
      <c r="B13" s="69"/>
      <c r="C13" s="26" t="s">
        <v>14</v>
      </c>
      <c r="D13" s="564" t="s">
        <v>15</v>
      </c>
      <c r="E13" s="564"/>
      <c r="F13" s="564"/>
      <c r="G13" s="564"/>
      <c r="H13" s="565"/>
    </row>
    <row r="14" spans="1:8" ht="100.5" customHeight="1" x14ac:dyDescent="0.35">
      <c r="A14" s="3"/>
      <c r="B14" s="69"/>
      <c r="C14" s="9" t="s">
        <v>16</v>
      </c>
      <c r="D14" s="564" t="s">
        <v>96</v>
      </c>
      <c r="E14" s="564"/>
      <c r="F14" s="564"/>
      <c r="G14" s="564"/>
      <c r="H14" s="565"/>
    </row>
    <row r="15" spans="1:8" ht="182.25" customHeight="1" x14ac:dyDescent="0.35">
      <c r="A15" s="3"/>
      <c r="B15" s="69"/>
      <c r="C15" s="9" t="s">
        <v>17</v>
      </c>
      <c r="D15" s="564" t="s">
        <v>18</v>
      </c>
      <c r="E15" s="564"/>
      <c r="F15" s="564"/>
      <c r="G15" s="564"/>
      <c r="H15" s="565"/>
    </row>
    <row r="16" spans="1:8" ht="140.25" customHeight="1" x14ac:dyDescent="0.35">
      <c r="A16" s="3"/>
      <c r="B16" s="69"/>
      <c r="C16" s="9" t="s">
        <v>19</v>
      </c>
      <c r="D16" s="564" t="s">
        <v>20</v>
      </c>
      <c r="E16" s="564"/>
      <c r="F16" s="564"/>
      <c r="G16" s="564"/>
      <c r="H16" s="565"/>
    </row>
    <row r="17" spans="1:37" ht="106.5" customHeight="1" x14ac:dyDescent="0.35">
      <c r="A17" s="3"/>
      <c r="B17" s="69"/>
      <c r="C17" s="9" t="s">
        <v>21</v>
      </c>
      <c r="D17" s="564" t="s">
        <v>22</v>
      </c>
      <c r="E17" s="564"/>
      <c r="F17" s="564"/>
      <c r="G17" s="564"/>
      <c r="H17" s="565"/>
    </row>
    <row r="18" spans="1:37" ht="86.25" customHeight="1" x14ac:dyDescent="0.35">
      <c r="A18" s="3"/>
      <c r="B18" s="69"/>
      <c r="C18" s="9" t="s">
        <v>23</v>
      </c>
      <c r="D18" s="564" t="s">
        <v>81</v>
      </c>
      <c r="E18" s="564"/>
      <c r="F18" s="564"/>
      <c r="G18" s="564"/>
      <c r="H18" s="565"/>
    </row>
    <row r="19" spans="1:37" ht="70.5" customHeight="1" thickBot="1" x14ac:dyDescent="0.4">
      <c r="A19" s="3"/>
      <c r="B19" s="32"/>
      <c r="C19" s="33" t="s">
        <v>24</v>
      </c>
      <c r="D19" s="586" t="s">
        <v>82</v>
      </c>
      <c r="E19" s="586"/>
      <c r="F19" s="586"/>
      <c r="G19" s="586"/>
      <c r="H19" s="587"/>
    </row>
    <row r="20" spans="1:37" ht="18.75" thickBot="1" x14ac:dyDescent="0.4">
      <c r="B20" s="34"/>
      <c r="C20" s="34"/>
      <c r="D20" s="34"/>
      <c r="E20" s="149"/>
      <c r="F20" s="4"/>
      <c r="G20" s="34"/>
      <c r="H20" s="34"/>
    </row>
    <row r="21" spans="1:37" ht="56.25" x14ac:dyDescent="0.35">
      <c r="B21" s="113" t="s">
        <v>25</v>
      </c>
      <c r="C21" s="114" t="s">
        <v>56</v>
      </c>
      <c r="D21" s="35" t="s">
        <v>26</v>
      </c>
      <c r="E21" s="35" t="s">
        <v>27</v>
      </c>
      <c r="F21" s="5" t="s">
        <v>28</v>
      </c>
      <c r="G21" s="36" t="s">
        <v>29</v>
      </c>
      <c r="H21" s="37" t="s">
        <v>30</v>
      </c>
    </row>
    <row r="22" spans="1:37" ht="18.75" x14ac:dyDescent="0.35">
      <c r="B22" s="31">
        <v>1</v>
      </c>
      <c r="C22" s="118">
        <v>2</v>
      </c>
      <c r="D22" s="118">
        <v>3</v>
      </c>
      <c r="E22" s="118">
        <v>4</v>
      </c>
      <c r="F22" s="118">
        <v>5</v>
      </c>
      <c r="G22" s="119">
        <v>6</v>
      </c>
      <c r="H22" s="120">
        <v>7</v>
      </c>
    </row>
    <row r="23" spans="1:37" ht="18.75" x14ac:dyDescent="0.35">
      <c r="B23" s="31"/>
      <c r="C23" s="118"/>
      <c r="D23" s="124" t="s">
        <v>31</v>
      </c>
      <c r="E23" s="9"/>
      <c r="F23" s="146"/>
      <c r="G23" s="518"/>
      <c r="H23" s="417"/>
    </row>
    <row r="24" spans="1:37" ht="18" customHeight="1" x14ac:dyDescent="0.35">
      <c r="B24" s="121">
        <v>1</v>
      </c>
      <c r="C24" s="77" t="s">
        <v>67</v>
      </c>
      <c r="D24" s="122" t="s">
        <v>32</v>
      </c>
      <c r="E24" s="147" t="s">
        <v>33</v>
      </c>
      <c r="F24" s="123">
        <v>1</v>
      </c>
      <c r="G24" s="507"/>
      <c r="H24" s="100">
        <f t="shared" ref="H24:H29" si="0">F24*G24</f>
        <v>0</v>
      </c>
    </row>
    <row r="25" spans="1:37" ht="36" customHeight="1" x14ac:dyDescent="0.35">
      <c r="B25" s="65">
        <v>2</v>
      </c>
      <c r="C25" s="9" t="s">
        <v>57</v>
      </c>
      <c r="D25" s="66" t="s">
        <v>34</v>
      </c>
      <c r="E25" s="148" t="s">
        <v>33</v>
      </c>
      <c r="F25" s="67">
        <v>1</v>
      </c>
      <c r="G25" s="507"/>
      <c r="H25" s="40">
        <f t="shared" si="0"/>
        <v>0</v>
      </c>
    </row>
    <row r="26" spans="1:37" ht="22.5" customHeight="1" x14ac:dyDescent="0.35">
      <c r="B26" s="65">
        <v>3</v>
      </c>
      <c r="C26" s="68" t="s">
        <v>68</v>
      </c>
      <c r="D26" s="39" t="s">
        <v>35</v>
      </c>
      <c r="E26" s="148" t="s">
        <v>33</v>
      </c>
      <c r="F26" s="67">
        <v>1</v>
      </c>
      <c r="G26" s="507"/>
      <c r="H26" s="40">
        <f t="shared" si="0"/>
        <v>0</v>
      </c>
    </row>
    <row r="27" spans="1:37" ht="36" customHeight="1" x14ac:dyDescent="0.35">
      <c r="B27" s="65">
        <v>4</v>
      </c>
      <c r="C27" s="68" t="s">
        <v>69</v>
      </c>
      <c r="D27" s="39" t="s">
        <v>59</v>
      </c>
      <c r="E27" s="148" t="s">
        <v>33</v>
      </c>
      <c r="F27" s="67">
        <v>1</v>
      </c>
      <c r="G27" s="507"/>
      <c r="H27" s="40">
        <f t="shared" si="0"/>
        <v>0</v>
      </c>
    </row>
    <row r="28" spans="1:37" ht="57" customHeight="1" x14ac:dyDescent="0.35">
      <c r="B28" s="65">
        <v>5</v>
      </c>
      <c r="C28" s="68" t="s">
        <v>70</v>
      </c>
      <c r="D28" s="39" t="s">
        <v>60</v>
      </c>
      <c r="E28" s="148" t="s">
        <v>33</v>
      </c>
      <c r="F28" s="67">
        <v>1</v>
      </c>
      <c r="G28" s="507"/>
      <c r="H28" s="40">
        <f t="shared" si="0"/>
        <v>0</v>
      </c>
    </row>
    <row r="29" spans="1:37" ht="36.75" customHeight="1" thickBot="1" x14ac:dyDescent="0.4">
      <c r="B29" s="19">
        <v>6</v>
      </c>
      <c r="C29" s="41">
        <v>14</v>
      </c>
      <c r="D29" s="42" t="s">
        <v>83</v>
      </c>
      <c r="E29" s="41" t="s">
        <v>33</v>
      </c>
      <c r="F29" s="16">
        <v>1</v>
      </c>
      <c r="G29" s="508"/>
      <c r="H29" s="43">
        <f t="shared" si="0"/>
        <v>0</v>
      </c>
    </row>
    <row r="30" spans="1:37" s="117" customFormat="1" ht="24" customHeight="1" thickBot="1" x14ac:dyDescent="0.4">
      <c r="A30" s="115"/>
      <c r="B30" s="580" t="s">
        <v>58</v>
      </c>
      <c r="C30" s="581"/>
      <c r="D30" s="581"/>
      <c r="E30" s="581"/>
      <c r="F30" s="581"/>
      <c r="G30" s="582"/>
      <c r="H30" s="44">
        <f>SUM(H24:H29)</f>
        <v>0</v>
      </c>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row>
    <row r="31" spans="1:37" s="7" customFormat="1" ht="18.75" x14ac:dyDescent="0.25">
      <c r="A31" s="6"/>
      <c r="B31" s="398"/>
      <c r="C31" s="399"/>
      <c r="D31" s="126" t="s">
        <v>36</v>
      </c>
      <c r="E31" s="400"/>
      <c r="F31" s="401"/>
      <c r="G31" s="401"/>
      <c r="H31" s="41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198" customFormat="1" ht="21" customHeight="1" x14ac:dyDescent="0.35">
      <c r="A32" s="197"/>
      <c r="B32" s="121">
        <v>7</v>
      </c>
      <c r="C32" s="77" t="s">
        <v>71</v>
      </c>
      <c r="D32" s="73" t="s">
        <v>87</v>
      </c>
      <c r="E32" s="147" t="s">
        <v>37</v>
      </c>
      <c r="F32" s="78">
        <v>0.55000000000000004</v>
      </c>
      <c r="G32" s="74"/>
      <c r="H32" s="100">
        <f>F32*G32</f>
        <v>0</v>
      </c>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row>
    <row r="33" spans="1:37" s="197" customFormat="1" ht="55.5" customHeight="1" x14ac:dyDescent="0.35">
      <c r="B33" s="65">
        <v>8</v>
      </c>
      <c r="C33" s="68" t="s">
        <v>72</v>
      </c>
      <c r="D33" s="8" t="s">
        <v>88</v>
      </c>
      <c r="E33" s="148" t="s">
        <v>39</v>
      </c>
      <c r="F33" s="71">
        <v>3300</v>
      </c>
      <c r="G33" s="63"/>
      <c r="H33" s="40">
        <f t="shared" ref="H33:H34" si="1">F33*G33</f>
        <v>0</v>
      </c>
    </row>
    <row r="34" spans="1:37" s="197" customFormat="1" ht="59.25" customHeight="1" x14ac:dyDescent="0.35">
      <c r="B34" s="65">
        <v>9</v>
      </c>
      <c r="C34" s="68" t="s">
        <v>72</v>
      </c>
      <c r="D34" s="8" t="s">
        <v>98</v>
      </c>
      <c r="E34" s="148" t="s">
        <v>39</v>
      </c>
      <c r="F34" s="71">
        <v>82.41</v>
      </c>
      <c r="G34" s="63"/>
      <c r="H34" s="40">
        <f t="shared" si="1"/>
        <v>0</v>
      </c>
    </row>
    <row r="35" spans="1:37" s="197" customFormat="1" ht="59.25" customHeight="1" x14ac:dyDescent="0.35">
      <c r="B35" s="65">
        <v>10</v>
      </c>
      <c r="C35" s="68" t="s">
        <v>72</v>
      </c>
      <c r="D35" s="8" t="s">
        <v>99</v>
      </c>
      <c r="E35" s="148" t="s">
        <v>38</v>
      </c>
      <c r="F35" s="71">
        <v>157.18</v>
      </c>
      <c r="G35" s="63"/>
      <c r="H35" s="40">
        <f t="shared" ref="H35:H36" si="2">F35*G35</f>
        <v>0</v>
      </c>
    </row>
    <row r="36" spans="1:37" s="198" customFormat="1" ht="38.25" customHeight="1" thickBot="1" x14ac:dyDescent="0.4">
      <c r="A36" s="197"/>
      <c r="B36" s="19">
        <v>11</v>
      </c>
      <c r="C36" s="296" t="s">
        <v>91</v>
      </c>
      <c r="D36" s="22" t="s">
        <v>63</v>
      </c>
      <c r="E36" s="41" t="s">
        <v>38</v>
      </c>
      <c r="F36" s="72">
        <v>6</v>
      </c>
      <c r="G36" s="70"/>
      <c r="H36" s="43">
        <f t="shared" si="2"/>
        <v>0</v>
      </c>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row>
    <row r="37" spans="1:37" s="133" customFormat="1" ht="19.899999999999999" customHeight="1" thickBot="1" x14ac:dyDescent="0.4">
      <c r="A37" s="132"/>
      <c r="B37" s="588" t="s">
        <v>42</v>
      </c>
      <c r="C37" s="589"/>
      <c r="D37" s="589"/>
      <c r="E37" s="589"/>
      <c r="F37" s="589"/>
      <c r="G37" s="590"/>
      <c r="H37" s="44">
        <f>SUM(H32:H36)</f>
        <v>0</v>
      </c>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row>
    <row r="38" spans="1:37" s="7" customFormat="1" ht="16.149999999999999" customHeight="1" x14ac:dyDescent="0.35">
      <c r="A38" s="6"/>
      <c r="B38" s="134"/>
      <c r="C38" s="135"/>
      <c r="D38" s="142" t="s">
        <v>43</v>
      </c>
      <c r="E38" s="402"/>
      <c r="F38" s="15"/>
      <c r="G38" s="136"/>
      <c r="H38" s="21"/>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s="198" customFormat="1" ht="77.45" customHeight="1" x14ac:dyDescent="0.35">
      <c r="A39" s="197"/>
      <c r="B39" s="65">
        <v>12</v>
      </c>
      <c r="C39" s="68" t="s">
        <v>73</v>
      </c>
      <c r="D39" s="8" t="s">
        <v>90</v>
      </c>
      <c r="E39" s="148" t="s">
        <v>40</v>
      </c>
      <c r="F39" s="71">
        <v>1155</v>
      </c>
      <c r="G39" s="63"/>
      <c r="H39" s="40">
        <f>F39*G39</f>
        <v>0</v>
      </c>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row>
    <row r="40" spans="1:37" s="198" customFormat="1" ht="21.75" customHeight="1" x14ac:dyDescent="0.35">
      <c r="A40" s="197"/>
      <c r="B40" s="65">
        <v>13</v>
      </c>
      <c r="C40" s="68" t="s">
        <v>74</v>
      </c>
      <c r="D40" s="8" t="s">
        <v>102</v>
      </c>
      <c r="E40" s="148" t="s">
        <v>39</v>
      </c>
      <c r="F40" s="71">
        <v>4145.3500000000004</v>
      </c>
      <c r="G40" s="63"/>
      <c r="H40" s="40">
        <f>F40*G40</f>
        <v>0</v>
      </c>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row>
    <row r="41" spans="1:37" s="207" customFormat="1" ht="38.25" thickBot="1" x14ac:dyDescent="0.4">
      <c r="A41" s="210"/>
      <c r="B41" s="137">
        <v>14</v>
      </c>
      <c r="C41" s="138" t="s">
        <v>92</v>
      </c>
      <c r="D41" s="373" t="s">
        <v>44</v>
      </c>
      <c r="E41" s="403" t="s">
        <v>41</v>
      </c>
      <c r="F41" s="76">
        <v>10</v>
      </c>
      <c r="G41" s="377"/>
      <c r="H41" s="378">
        <f t="shared" ref="H41" si="3">F41*G41</f>
        <v>0</v>
      </c>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row>
    <row r="42" spans="1:37" s="133" customFormat="1" ht="25.5" customHeight="1" thickBot="1" x14ac:dyDescent="0.4">
      <c r="A42" s="132"/>
      <c r="B42" s="604" t="s">
        <v>45</v>
      </c>
      <c r="C42" s="605"/>
      <c r="D42" s="605"/>
      <c r="E42" s="605"/>
      <c r="F42" s="605"/>
      <c r="G42" s="606"/>
      <c r="H42" s="139">
        <f>SUM(H39:H41)</f>
        <v>0</v>
      </c>
      <c r="I42" s="140"/>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row>
    <row r="43" spans="1:37" s="7" customFormat="1" ht="21" customHeight="1" x14ac:dyDescent="0.35">
      <c r="A43" s="6"/>
      <c r="B43" s="404"/>
      <c r="C43" s="405"/>
      <c r="D43" s="142" t="s">
        <v>46</v>
      </c>
      <c r="E43" s="150"/>
      <c r="F43" s="406"/>
      <c r="G43" s="406"/>
      <c r="H43" s="328"/>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row r="44" spans="1:37" s="198" customFormat="1" ht="50.25" customHeight="1" x14ac:dyDescent="0.35">
      <c r="A44" s="197"/>
      <c r="B44" s="65">
        <v>15</v>
      </c>
      <c r="C44" s="68" t="s">
        <v>75</v>
      </c>
      <c r="D44" s="8" t="s">
        <v>89</v>
      </c>
      <c r="E44" s="147" t="s">
        <v>40</v>
      </c>
      <c r="F44" s="78">
        <v>1089</v>
      </c>
      <c r="G44" s="74"/>
      <c r="H44" s="100">
        <f>(F44*G44)</f>
        <v>0</v>
      </c>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row>
    <row r="45" spans="1:37" s="207" customFormat="1" ht="38.25" customHeight="1" x14ac:dyDescent="0.35">
      <c r="A45" s="206"/>
      <c r="B45" s="93">
        <v>16</v>
      </c>
      <c r="C45" s="94" t="s">
        <v>76</v>
      </c>
      <c r="D45" s="95" t="s">
        <v>103</v>
      </c>
      <c r="E45" s="407" t="s">
        <v>39</v>
      </c>
      <c r="F45" s="96">
        <v>3300</v>
      </c>
      <c r="G45" s="112"/>
      <c r="H45" s="419">
        <f t="shared" ref="H45" si="4">(F45*G45)</f>
        <v>0</v>
      </c>
      <c r="I45" s="281"/>
    </row>
    <row r="46" spans="1:37" s="198" customFormat="1" ht="27.75" customHeight="1" x14ac:dyDescent="0.35">
      <c r="A46" s="197"/>
      <c r="B46" s="93">
        <v>17</v>
      </c>
      <c r="C46" s="68" t="s">
        <v>77</v>
      </c>
      <c r="D46" s="8" t="s">
        <v>104</v>
      </c>
      <c r="E46" s="148" t="s">
        <v>39</v>
      </c>
      <c r="F46" s="96">
        <v>3300</v>
      </c>
      <c r="G46" s="63"/>
      <c r="H46" s="40">
        <f>(F46*G46)</f>
        <v>0</v>
      </c>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row>
    <row r="47" spans="1:37" s="198" customFormat="1" ht="54.75" customHeight="1" x14ac:dyDescent="0.35">
      <c r="A47" s="197"/>
      <c r="B47" s="93">
        <v>18</v>
      </c>
      <c r="C47" s="68" t="s">
        <v>77</v>
      </c>
      <c r="D47" s="8" t="s">
        <v>236</v>
      </c>
      <c r="E47" s="148" t="s">
        <v>39</v>
      </c>
      <c r="F47" s="96">
        <v>94.55</v>
      </c>
      <c r="G47" s="63"/>
      <c r="H47" s="100">
        <f>(F47*G47)</f>
        <v>0</v>
      </c>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row>
    <row r="48" spans="1:37" s="198" customFormat="1" ht="37.5" x14ac:dyDescent="0.35">
      <c r="A48" s="197"/>
      <c r="B48" s="65">
        <v>19</v>
      </c>
      <c r="C48" s="68" t="s">
        <v>78</v>
      </c>
      <c r="D48" s="8" t="s">
        <v>101</v>
      </c>
      <c r="E48" s="148" t="s">
        <v>38</v>
      </c>
      <c r="F48" s="71">
        <v>441.18</v>
      </c>
      <c r="G48" s="63"/>
      <c r="H48" s="40">
        <f t="shared" ref="H48:H50" si="5">(F48*G48)</f>
        <v>0</v>
      </c>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row>
    <row r="49" spans="1:37" s="198" customFormat="1" ht="56.25" x14ac:dyDescent="0.35">
      <c r="A49" s="197"/>
      <c r="B49" s="93">
        <v>20</v>
      </c>
      <c r="C49" s="94" t="s">
        <v>78</v>
      </c>
      <c r="D49" s="98" t="s">
        <v>97</v>
      </c>
      <c r="E49" s="407" t="s">
        <v>38</v>
      </c>
      <c r="F49" s="71">
        <v>441.18</v>
      </c>
      <c r="G49" s="63"/>
      <c r="H49" s="40">
        <f>(F49*G49)</f>
        <v>0</v>
      </c>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197"/>
      <c r="AK49" s="197"/>
    </row>
    <row r="50" spans="1:37" s="205" customFormat="1" ht="56.25" x14ac:dyDescent="0.35">
      <c r="B50" s="65">
        <v>21</v>
      </c>
      <c r="C50" s="94" t="s">
        <v>79</v>
      </c>
      <c r="D50" s="98" t="s">
        <v>93</v>
      </c>
      <c r="E50" s="407" t="s">
        <v>39</v>
      </c>
      <c r="F50" s="99">
        <v>3300</v>
      </c>
      <c r="G50" s="519"/>
      <c r="H50" s="420">
        <f t="shared" si="5"/>
        <v>0</v>
      </c>
    </row>
    <row r="51" spans="1:37" s="207" customFormat="1" ht="62.25" customHeight="1" thickBot="1" x14ac:dyDescent="0.4">
      <c r="A51" s="206"/>
      <c r="B51" s="137">
        <v>22</v>
      </c>
      <c r="C51" s="408" t="s">
        <v>94</v>
      </c>
      <c r="D51" s="409" t="s">
        <v>105</v>
      </c>
      <c r="E51" s="410" t="s">
        <v>39</v>
      </c>
      <c r="F51" s="76">
        <v>523.6</v>
      </c>
      <c r="G51" s="377"/>
      <c r="H51" s="378">
        <f t="shared" ref="H51" si="6">(F51*G51)</f>
        <v>0</v>
      </c>
    </row>
    <row r="52" spans="1:37" s="133" customFormat="1" ht="21.75" customHeight="1" thickBot="1" x14ac:dyDescent="0.3">
      <c r="A52" s="132"/>
      <c r="B52" s="580" t="s">
        <v>47</v>
      </c>
      <c r="C52" s="581"/>
      <c r="D52" s="581"/>
      <c r="E52" s="581"/>
      <c r="F52" s="581"/>
      <c r="G52" s="582"/>
      <c r="H52" s="139">
        <f>SUM(H44:H51)</f>
        <v>0</v>
      </c>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row>
    <row r="53" spans="1:37" s="6" customFormat="1" ht="20.45" customHeight="1" x14ac:dyDescent="0.35">
      <c r="B53" s="143"/>
      <c r="C53" s="75"/>
      <c r="D53" s="144" t="s">
        <v>48</v>
      </c>
      <c r="E53" s="151"/>
      <c r="F53" s="411"/>
      <c r="G53" s="520"/>
      <c r="H53" s="421"/>
    </row>
    <row r="54" spans="1:37" s="350" customFormat="1" ht="63.75" customHeight="1" thickBot="1" x14ac:dyDescent="0.4">
      <c r="B54" s="412">
        <v>23</v>
      </c>
      <c r="C54" s="413"/>
      <c r="D54" s="414" t="s">
        <v>100</v>
      </c>
      <c r="E54" s="415" t="s">
        <v>41</v>
      </c>
      <c r="F54" s="416">
        <v>6</v>
      </c>
      <c r="G54" s="521"/>
      <c r="H54" s="422">
        <f t="shared" ref="H54" si="7">(F54*G54)</f>
        <v>0</v>
      </c>
    </row>
    <row r="55" spans="1:37" s="7" customFormat="1" ht="18.75" customHeight="1" thickBot="1" x14ac:dyDescent="0.4">
      <c r="A55" s="6"/>
      <c r="B55" s="604" t="s">
        <v>49</v>
      </c>
      <c r="C55" s="605"/>
      <c r="D55" s="605"/>
      <c r="E55" s="605"/>
      <c r="F55" s="605"/>
      <c r="G55" s="606"/>
      <c r="H55" s="104">
        <f>SUM(H54:H54)</f>
        <v>0</v>
      </c>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row>
    <row r="56" spans="1:37" ht="18.75" x14ac:dyDescent="0.35">
      <c r="A56" s="2"/>
      <c r="B56" s="509"/>
      <c r="C56" s="406"/>
      <c r="D56" s="142" t="s">
        <v>281</v>
      </c>
      <c r="E56" s="510"/>
      <c r="F56" s="406"/>
      <c r="G56" s="510"/>
      <c r="H56" s="328"/>
      <c r="I56"/>
      <c r="J56"/>
      <c r="K56"/>
      <c r="L56"/>
      <c r="M56"/>
      <c r="N56"/>
      <c r="O56"/>
      <c r="P56"/>
      <c r="Q56"/>
      <c r="R56"/>
      <c r="S56"/>
      <c r="T56"/>
      <c r="U56"/>
      <c r="V56"/>
      <c r="W56"/>
      <c r="X56"/>
      <c r="Y56"/>
      <c r="Z56"/>
      <c r="AA56"/>
      <c r="AB56"/>
      <c r="AC56"/>
      <c r="AD56"/>
      <c r="AE56"/>
      <c r="AF56"/>
      <c r="AG56"/>
      <c r="AH56"/>
      <c r="AI56"/>
      <c r="AJ56"/>
      <c r="AK56"/>
    </row>
    <row r="57" spans="1:37" ht="18.75" x14ac:dyDescent="0.35">
      <c r="A57" s="2"/>
      <c r="B57" s="361"/>
      <c r="C57" s="511"/>
      <c r="D57" s="124" t="s">
        <v>282</v>
      </c>
      <c r="E57" s="512"/>
      <c r="F57" s="514"/>
      <c r="G57" s="513"/>
      <c r="H57" s="334"/>
      <c r="I57"/>
      <c r="J57"/>
      <c r="K57"/>
      <c r="L57"/>
      <c r="M57"/>
      <c r="N57"/>
      <c r="O57"/>
      <c r="P57"/>
      <c r="Q57"/>
      <c r="R57"/>
      <c r="S57"/>
      <c r="T57"/>
      <c r="U57"/>
      <c r="V57"/>
      <c r="W57"/>
      <c r="X57"/>
      <c r="Y57"/>
      <c r="Z57"/>
      <c r="AA57"/>
      <c r="AB57"/>
      <c r="AC57"/>
      <c r="AD57"/>
      <c r="AE57"/>
      <c r="AF57"/>
      <c r="AG57"/>
      <c r="AH57"/>
      <c r="AI57"/>
      <c r="AJ57"/>
      <c r="AK57"/>
    </row>
    <row r="58" spans="1:37" ht="56.25" x14ac:dyDescent="0.35">
      <c r="A58" s="2"/>
      <c r="B58" s="381">
        <v>24</v>
      </c>
      <c r="C58" s="77" t="s">
        <v>266</v>
      </c>
      <c r="D58" s="73" t="s">
        <v>291</v>
      </c>
      <c r="E58" s="193" t="s">
        <v>268</v>
      </c>
      <c r="F58" s="78">
        <v>12</v>
      </c>
      <c r="G58" s="74"/>
      <c r="H58" s="100">
        <f>(F58*G58)</f>
        <v>0</v>
      </c>
      <c r="I58"/>
      <c r="J58"/>
      <c r="K58"/>
      <c r="L58"/>
      <c r="M58"/>
      <c r="N58"/>
      <c r="O58"/>
      <c r="P58"/>
      <c r="Q58"/>
      <c r="R58"/>
      <c r="S58"/>
      <c r="T58"/>
      <c r="U58"/>
      <c r="V58"/>
      <c r="W58"/>
      <c r="X58"/>
      <c r="Y58"/>
      <c r="Z58"/>
      <c r="AA58"/>
      <c r="AB58"/>
      <c r="AC58"/>
      <c r="AD58"/>
      <c r="AE58"/>
      <c r="AF58"/>
      <c r="AG58"/>
      <c r="AH58"/>
      <c r="AI58"/>
      <c r="AJ58"/>
      <c r="AK58"/>
    </row>
    <row r="59" spans="1:37" ht="56.25" x14ac:dyDescent="0.35">
      <c r="A59" s="2"/>
      <c r="B59" s="69">
        <v>25</v>
      </c>
      <c r="C59" s="68" t="s">
        <v>266</v>
      </c>
      <c r="D59" s="8" t="s">
        <v>292</v>
      </c>
      <c r="E59" s="155" t="s">
        <v>268</v>
      </c>
      <c r="F59" s="71">
        <v>35</v>
      </c>
      <c r="G59" s="63"/>
      <c r="H59" s="40">
        <f t="shared" ref="H59:H64" si="8">(F59*G59)</f>
        <v>0</v>
      </c>
      <c r="I59"/>
      <c r="J59"/>
      <c r="K59"/>
      <c r="L59"/>
      <c r="M59"/>
      <c r="N59"/>
      <c r="O59"/>
      <c r="P59"/>
      <c r="Q59"/>
      <c r="R59"/>
      <c r="S59"/>
      <c r="T59"/>
      <c r="U59"/>
      <c r="V59"/>
      <c r="W59"/>
      <c r="X59"/>
      <c r="Y59"/>
      <c r="Z59"/>
      <c r="AA59"/>
      <c r="AB59"/>
      <c r="AC59"/>
      <c r="AD59"/>
      <c r="AE59"/>
      <c r="AF59"/>
      <c r="AG59"/>
      <c r="AH59"/>
      <c r="AI59"/>
      <c r="AJ59"/>
      <c r="AK59"/>
    </row>
    <row r="60" spans="1:37" ht="56.25" x14ac:dyDescent="0.35">
      <c r="A60" s="2"/>
      <c r="B60" s="69">
        <v>26</v>
      </c>
      <c r="C60" s="68" t="s">
        <v>266</v>
      </c>
      <c r="D60" s="8" t="s">
        <v>293</v>
      </c>
      <c r="E60" s="155" t="s">
        <v>268</v>
      </c>
      <c r="F60" s="71">
        <v>30</v>
      </c>
      <c r="G60" s="63"/>
      <c r="H60" s="40">
        <f>(F60*G60)</f>
        <v>0</v>
      </c>
      <c r="I60"/>
      <c r="J60"/>
      <c r="K60"/>
      <c r="L60"/>
      <c r="M60"/>
      <c r="N60"/>
      <c r="O60"/>
      <c r="P60"/>
      <c r="Q60"/>
      <c r="R60"/>
      <c r="S60"/>
      <c r="T60"/>
      <c r="U60"/>
      <c r="V60"/>
      <c r="W60"/>
      <c r="X60"/>
      <c r="Y60"/>
      <c r="Z60"/>
      <c r="AA60"/>
      <c r="AB60"/>
      <c r="AC60"/>
      <c r="AD60"/>
      <c r="AE60"/>
      <c r="AF60"/>
      <c r="AG60"/>
      <c r="AH60"/>
      <c r="AI60"/>
      <c r="AJ60"/>
      <c r="AK60"/>
    </row>
    <row r="61" spans="1:37" ht="56.25" x14ac:dyDescent="0.35">
      <c r="A61" s="2"/>
      <c r="B61" s="69">
        <v>27</v>
      </c>
      <c r="C61" s="68" t="s">
        <v>266</v>
      </c>
      <c r="D61" s="8" t="s">
        <v>294</v>
      </c>
      <c r="E61" s="155" t="s">
        <v>268</v>
      </c>
      <c r="F61" s="71">
        <v>2</v>
      </c>
      <c r="G61" s="63"/>
      <c r="H61" s="40">
        <f>(F61*G61)</f>
        <v>0</v>
      </c>
      <c r="I61"/>
      <c r="J61"/>
      <c r="K61"/>
      <c r="L61"/>
      <c r="M61"/>
      <c r="N61"/>
      <c r="O61"/>
      <c r="P61"/>
      <c r="Q61"/>
      <c r="R61"/>
      <c r="S61"/>
      <c r="T61"/>
      <c r="U61"/>
      <c r="V61"/>
      <c r="W61"/>
      <c r="X61"/>
      <c r="Y61"/>
      <c r="Z61"/>
      <c r="AA61"/>
      <c r="AB61"/>
      <c r="AC61"/>
      <c r="AD61"/>
      <c r="AE61"/>
      <c r="AF61"/>
      <c r="AG61"/>
      <c r="AH61"/>
      <c r="AI61"/>
      <c r="AJ61"/>
      <c r="AK61"/>
    </row>
    <row r="62" spans="1:37" ht="75" x14ac:dyDescent="0.35">
      <c r="A62" s="2"/>
      <c r="B62" s="380">
        <v>28</v>
      </c>
      <c r="C62" s="68" t="s">
        <v>266</v>
      </c>
      <c r="D62" s="8" t="s">
        <v>271</v>
      </c>
      <c r="E62" s="155" t="s">
        <v>38</v>
      </c>
      <c r="F62" s="71">
        <v>200</v>
      </c>
      <c r="G62" s="63"/>
      <c r="H62" s="40">
        <f t="shared" si="8"/>
        <v>0</v>
      </c>
      <c r="I62"/>
      <c r="J62"/>
      <c r="K62"/>
      <c r="L62"/>
      <c r="M62"/>
      <c r="N62"/>
      <c r="O62"/>
      <c r="P62"/>
      <c r="Q62"/>
      <c r="R62"/>
      <c r="S62"/>
      <c r="T62"/>
      <c r="U62"/>
      <c r="V62"/>
      <c r="W62"/>
      <c r="X62"/>
      <c r="Y62"/>
      <c r="Z62"/>
      <c r="AA62"/>
      <c r="AB62"/>
      <c r="AC62"/>
      <c r="AD62"/>
      <c r="AE62"/>
      <c r="AF62"/>
      <c r="AG62"/>
      <c r="AH62"/>
      <c r="AI62"/>
      <c r="AJ62"/>
      <c r="AK62"/>
    </row>
    <row r="63" spans="1:37" ht="56.25" x14ac:dyDescent="0.35">
      <c r="A63" s="2"/>
      <c r="B63" s="69">
        <v>29</v>
      </c>
      <c r="C63" s="68" t="s">
        <v>272</v>
      </c>
      <c r="D63" s="8" t="s">
        <v>273</v>
      </c>
      <c r="E63" s="226" t="s">
        <v>40</v>
      </c>
      <c r="F63" s="71">
        <v>4</v>
      </c>
      <c r="G63" s="63"/>
      <c r="H63" s="40">
        <f t="shared" si="8"/>
        <v>0</v>
      </c>
      <c r="I63"/>
      <c r="J63"/>
      <c r="K63"/>
      <c r="L63"/>
      <c r="M63"/>
      <c r="N63"/>
      <c r="O63"/>
      <c r="P63"/>
      <c r="Q63"/>
      <c r="R63"/>
      <c r="S63"/>
      <c r="T63"/>
      <c r="U63"/>
      <c r="V63"/>
      <c r="W63"/>
      <c r="X63"/>
      <c r="Y63"/>
      <c r="Z63"/>
      <c r="AA63"/>
      <c r="AB63"/>
      <c r="AC63"/>
      <c r="AD63"/>
      <c r="AE63"/>
      <c r="AF63"/>
      <c r="AG63"/>
      <c r="AH63"/>
      <c r="AI63"/>
      <c r="AJ63"/>
      <c r="AK63"/>
    </row>
    <row r="64" spans="1:37" ht="56.25" x14ac:dyDescent="0.35">
      <c r="A64" s="2"/>
      <c r="B64" s="69">
        <v>30</v>
      </c>
      <c r="C64" s="9"/>
      <c r="D64" s="8" t="s">
        <v>290</v>
      </c>
      <c r="E64" s="155" t="s">
        <v>268</v>
      </c>
      <c r="F64" s="71">
        <v>2</v>
      </c>
      <c r="G64" s="63"/>
      <c r="H64" s="40">
        <f t="shared" si="8"/>
        <v>0</v>
      </c>
      <c r="I64"/>
      <c r="J64"/>
      <c r="K64"/>
      <c r="L64"/>
      <c r="M64"/>
      <c r="N64"/>
      <c r="O64"/>
      <c r="P64"/>
      <c r="Q64"/>
      <c r="R64"/>
      <c r="S64"/>
      <c r="T64"/>
      <c r="U64"/>
      <c r="V64"/>
      <c r="W64"/>
      <c r="X64"/>
      <c r="Y64"/>
      <c r="Z64"/>
      <c r="AA64"/>
      <c r="AB64"/>
      <c r="AC64"/>
      <c r="AD64"/>
      <c r="AE64"/>
      <c r="AF64"/>
      <c r="AG64"/>
      <c r="AH64"/>
      <c r="AI64"/>
      <c r="AJ64"/>
      <c r="AK64"/>
    </row>
    <row r="65" spans="1:37" ht="18.75" x14ac:dyDescent="0.35">
      <c r="A65" s="2"/>
      <c r="B65" s="515"/>
      <c r="C65" s="118"/>
      <c r="D65" s="124" t="s">
        <v>283</v>
      </c>
      <c r="E65" s="512"/>
      <c r="F65" s="71"/>
      <c r="G65" s="63"/>
      <c r="H65" s="334"/>
      <c r="I65"/>
      <c r="J65"/>
      <c r="K65"/>
      <c r="L65"/>
      <c r="M65"/>
      <c r="N65"/>
      <c r="O65"/>
      <c r="P65"/>
      <c r="Q65"/>
      <c r="R65"/>
      <c r="S65"/>
      <c r="T65"/>
      <c r="U65"/>
      <c r="V65"/>
      <c r="W65"/>
      <c r="X65"/>
      <c r="Y65"/>
      <c r="Z65"/>
      <c r="AA65"/>
      <c r="AB65"/>
      <c r="AC65"/>
      <c r="AD65"/>
      <c r="AE65"/>
      <c r="AF65"/>
      <c r="AG65"/>
      <c r="AH65"/>
      <c r="AI65"/>
      <c r="AJ65"/>
      <c r="AK65"/>
    </row>
    <row r="66" spans="1:37" ht="56.25" x14ac:dyDescent="0.35">
      <c r="A66" s="2"/>
      <c r="B66" s="381">
        <v>31</v>
      </c>
      <c r="C66" s="77" t="s">
        <v>274</v>
      </c>
      <c r="D66" s="73" t="s">
        <v>275</v>
      </c>
      <c r="E66" s="193" t="s">
        <v>39</v>
      </c>
      <c r="F66" s="78">
        <v>65.5</v>
      </c>
      <c r="G66" s="74"/>
      <c r="H66" s="100">
        <f t="shared" ref="H66:H68" si="9">(F66*G66)</f>
        <v>0</v>
      </c>
      <c r="I66"/>
      <c r="J66"/>
      <c r="K66"/>
      <c r="L66"/>
      <c r="M66"/>
      <c r="N66"/>
      <c r="O66"/>
      <c r="P66"/>
      <c r="Q66"/>
      <c r="R66"/>
      <c r="S66"/>
      <c r="T66"/>
      <c r="U66"/>
      <c r="V66"/>
      <c r="W66"/>
      <c r="X66"/>
      <c r="Y66"/>
      <c r="Z66"/>
      <c r="AA66"/>
      <c r="AB66"/>
      <c r="AC66"/>
      <c r="AD66"/>
      <c r="AE66"/>
      <c r="AF66"/>
      <c r="AG66"/>
      <c r="AH66"/>
      <c r="AI66"/>
      <c r="AJ66"/>
      <c r="AK66"/>
    </row>
    <row r="67" spans="1:37" ht="75" x14ac:dyDescent="0.35">
      <c r="A67" s="2"/>
      <c r="B67" s="69">
        <v>32</v>
      </c>
      <c r="C67" s="68" t="s">
        <v>274</v>
      </c>
      <c r="D67" s="8" t="s">
        <v>276</v>
      </c>
      <c r="E67" s="155" t="s">
        <v>39</v>
      </c>
      <c r="F67" s="71">
        <v>212.25</v>
      </c>
      <c r="G67" s="63"/>
      <c r="H67" s="40">
        <f t="shared" si="9"/>
        <v>0</v>
      </c>
      <c r="I67"/>
      <c r="J67"/>
      <c r="K67"/>
      <c r="L67"/>
      <c r="M67"/>
      <c r="N67"/>
      <c r="O67"/>
      <c r="P67"/>
      <c r="Q67"/>
      <c r="R67"/>
      <c r="S67"/>
      <c r="T67"/>
      <c r="U67"/>
      <c r="V67"/>
      <c r="W67"/>
      <c r="X67"/>
      <c r="Y67"/>
      <c r="Z67"/>
      <c r="AA67"/>
      <c r="AB67"/>
      <c r="AC67"/>
      <c r="AD67"/>
      <c r="AE67"/>
      <c r="AF67"/>
      <c r="AG67"/>
      <c r="AH67"/>
      <c r="AI67"/>
      <c r="AJ67"/>
      <c r="AK67"/>
    </row>
    <row r="68" spans="1:37" ht="75" x14ac:dyDescent="0.35">
      <c r="A68" s="2"/>
      <c r="B68" s="69">
        <v>33</v>
      </c>
      <c r="C68" s="68" t="s">
        <v>274</v>
      </c>
      <c r="D68" s="8" t="s">
        <v>295</v>
      </c>
      <c r="E68" s="155" t="s">
        <v>39</v>
      </c>
      <c r="F68" s="71">
        <v>30</v>
      </c>
      <c r="G68" s="63"/>
      <c r="H68" s="40">
        <f t="shared" si="9"/>
        <v>0</v>
      </c>
      <c r="I68"/>
      <c r="J68"/>
      <c r="K68"/>
      <c r="L68"/>
      <c r="M68"/>
      <c r="N68"/>
      <c r="O68"/>
      <c r="P68"/>
      <c r="Q68"/>
      <c r="R68"/>
      <c r="S68"/>
      <c r="T68"/>
      <c r="U68"/>
      <c r="V68"/>
      <c r="W68"/>
      <c r="X68"/>
      <c r="Y68"/>
      <c r="Z68"/>
      <c r="AA68"/>
      <c r="AB68"/>
      <c r="AC68"/>
      <c r="AD68"/>
      <c r="AE68"/>
      <c r="AF68"/>
      <c r="AG68"/>
      <c r="AH68"/>
      <c r="AI68"/>
      <c r="AJ68"/>
      <c r="AK68"/>
    </row>
    <row r="69" spans="1:37" ht="18.75" x14ac:dyDescent="0.35">
      <c r="A69" s="2"/>
      <c r="B69" s="515"/>
      <c r="C69" s="118"/>
      <c r="D69" s="124" t="s">
        <v>284</v>
      </c>
      <c r="E69" s="512"/>
      <c r="F69" s="71"/>
      <c r="G69" s="63"/>
      <c r="H69" s="334"/>
      <c r="I69"/>
      <c r="J69"/>
      <c r="K69"/>
      <c r="L69"/>
      <c r="M69"/>
      <c r="N69"/>
      <c r="O69"/>
      <c r="P69"/>
      <c r="Q69"/>
      <c r="R69"/>
      <c r="S69"/>
      <c r="T69"/>
      <c r="U69"/>
      <c r="V69"/>
      <c r="W69"/>
      <c r="X69"/>
      <c r="Y69"/>
      <c r="Z69"/>
      <c r="AA69"/>
      <c r="AB69"/>
      <c r="AC69"/>
      <c r="AD69"/>
      <c r="AE69"/>
      <c r="AF69"/>
      <c r="AG69"/>
      <c r="AH69"/>
      <c r="AI69"/>
      <c r="AJ69"/>
      <c r="AK69"/>
    </row>
    <row r="70" spans="1:37" ht="75" x14ac:dyDescent="0.35">
      <c r="A70" s="2"/>
      <c r="B70" s="374">
        <v>34</v>
      </c>
      <c r="C70" s="77" t="s">
        <v>296</v>
      </c>
      <c r="D70" s="73" t="s">
        <v>297</v>
      </c>
      <c r="E70" s="193" t="s">
        <v>268</v>
      </c>
      <c r="F70" s="78">
        <v>1</v>
      </c>
      <c r="G70" s="74"/>
      <c r="H70" s="100">
        <f t="shared" ref="H70:H72" si="10">(F70*G70)</f>
        <v>0</v>
      </c>
      <c r="I70"/>
      <c r="J70"/>
      <c r="K70"/>
      <c r="L70"/>
      <c r="M70"/>
      <c r="N70"/>
      <c r="O70"/>
      <c r="P70"/>
      <c r="Q70"/>
      <c r="R70"/>
      <c r="S70"/>
      <c r="T70"/>
      <c r="U70"/>
      <c r="V70"/>
      <c r="W70"/>
      <c r="X70"/>
      <c r="Y70"/>
      <c r="Z70"/>
      <c r="AA70"/>
      <c r="AB70"/>
      <c r="AC70"/>
      <c r="AD70"/>
      <c r="AE70"/>
      <c r="AF70"/>
      <c r="AG70"/>
      <c r="AH70"/>
      <c r="AI70"/>
      <c r="AJ70"/>
      <c r="AK70"/>
    </row>
    <row r="71" spans="1:37" ht="75" x14ac:dyDescent="0.35">
      <c r="A71" s="2"/>
      <c r="B71" s="380">
        <v>35</v>
      </c>
      <c r="C71" s="9"/>
      <c r="D71" s="8" t="s">
        <v>298</v>
      </c>
      <c r="E71" s="155" t="s">
        <v>268</v>
      </c>
      <c r="F71" s="71">
        <v>6</v>
      </c>
      <c r="G71" s="63"/>
      <c r="H71" s="40">
        <f>(F71*G71)</f>
        <v>0</v>
      </c>
      <c r="I71"/>
      <c r="J71"/>
      <c r="K71"/>
      <c r="L71"/>
      <c r="M71"/>
      <c r="N71"/>
      <c r="O71"/>
      <c r="P71"/>
      <c r="Q71"/>
      <c r="R71"/>
      <c r="S71"/>
      <c r="T71"/>
      <c r="U71"/>
      <c r="V71"/>
      <c r="W71"/>
      <c r="X71"/>
      <c r="Y71"/>
      <c r="Z71"/>
      <c r="AA71"/>
      <c r="AB71"/>
      <c r="AC71"/>
      <c r="AD71"/>
      <c r="AE71"/>
      <c r="AF71"/>
      <c r="AG71"/>
      <c r="AH71"/>
      <c r="AI71"/>
      <c r="AJ71"/>
      <c r="AK71"/>
    </row>
    <row r="72" spans="1:37" ht="75.75" thickBot="1" x14ac:dyDescent="0.4">
      <c r="A72" s="2"/>
      <c r="B72" s="375">
        <v>36</v>
      </c>
      <c r="C72" s="376"/>
      <c r="D72" s="373" t="s">
        <v>299</v>
      </c>
      <c r="E72" s="226" t="s">
        <v>268</v>
      </c>
      <c r="F72" s="76">
        <v>107.5</v>
      </c>
      <c r="G72" s="377"/>
      <c r="H72" s="43">
        <f t="shared" si="10"/>
        <v>0</v>
      </c>
      <c r="I72"/>
      <c r="J72"/>
      <c r="K72"/>
      <c r="L72"/>
      <c r="M72"/>
      <c r="N72"/>
      <c r="O72"/>
      <c r="P72"/>
      <c r="Q72"/>
      <c r="R72"/>
      <c r="S72"/>
      <c r="T72"/>
      <c r="U72"/>
      <c r="V72"/>
      <c r="W72"/>
      <c r="X72"/>
      <c r="Y72"/>
      <c r="Z72"/>
      <c r="AA72"/>
      <c r="AB72"/>
      <c r="AC72"/>
      <c r="AD72"/>
      <c r="AE72"/>
      <c r="AF72"/>
      <c r="AG72"/>
      <c r="AH72"/>
      <c r="AI72"/>
      <c r="AJ72"/>
      <c r="AK72"/>
    </row>
    <row r="73" spans="1:37" ht="19.5" thickBot="1" x14ac:dyDescent="0.4">
      <c r="A73" s="2"/>
      <c r="B73" s="591" t="s">
        <v>285</v>
      </c>
      <c r="C73" s="592"/>
      <c r="D73" s="592"/>
      <c r="E73" s="592"/>
      <c r="F73" s="592"/>
      <c r="G73" s="593"/>
      <c r="H73" s="382">
        <f>SUM(H58:H72)</f>
        <v>0</v>
      </c>
      <c r="I73"/>
      <c r="J73"/>
      <c r="K73"/>
      <c r="L73"/>
      <c r="M73"/>
      <c r="N73"/>
      <c r="O73"/>
      <c r="P73"/>
      <c r="Q73"/>
      <c r="R73"/>
      <c r="S73"/>
      <c r="T73"/>
      <c r="U73"/>
      <c r="V73"/>
      <c r="W73"/>
      <c r="X73"/>
      <c r="Y73"/>
      <c r="Z73"/>
      <c r="AA73"/>
      <c r="AB73"/>
      <c r="AC73"/>
      <c r="AD73"/>
      <c r="AE73"/>
      <c r="AF73"/>
      <c r="AG73"/>
      <c r="AH73"/>
      <c r="AI73"/>
      <c r="AJ73"/>
      <c r="AK73"/>
    </row>
    <row r="74" spans="1:37" ht="19.5" thickBot="1" x14ac:dyDescent="0.4">
      <c r="E74" s="152"/>
    </row>
    <row r="75" spans="1:37" ht="40.5" customHeight="1" thickBot="1" x14ac:dyDescent="0.4">
      <c r="A75" s="10"/>
      <c r="B75" s="38"/>
      <c r="C75" s="88"/>
      <c r="D75" s="601" t="s">
        <v>311</v>
      </c>
      <c r="E75" s="602"/>
      <c r="F75" s="602"/>
      <c r="G75" s="603"/>
      <c r="H75" s="89"/>
    </row>
    <row r="76" spans="1:37" ht="18.75" x14ac:dyDescent="0.35">
      <c r="A76" s="10"/>
      <c r="B76" s="29"/>
      <c r="C76" s="30"/>
      <c r="D76" s="90" t="s">
        <v>50</v>
      </c>
      <c r="E76" s="153"/>
      <c r="F76" s="91"/>
      <c r="G76" s="90"/>
      <c r="H76" s="61">
        <f>H30</f>
        <v>0</v>
      </c>
    </row>
    <row r="77" spans="1:37" ht="18.75" x14ac:dyDescent="0.35">
      <c r="A77" s="10"/>
      <c r="B77" s="31"/>
      <c r="C77" s="9"/>
      <c r="D77" s="56" t="s">
        <v>51</v>
      </c>
      <c r="E77" s="154"/>
      <c r="F77" s="57"/>
      <c r="G77" s="58"/>
      <c r="H77" s="62">
        <f>H37</f>
        <v>0</v>
      </c>
    </row>
    <row r="78" spans="1:37" s="2" customFormat="1" ht="18.75" x14ac:dyDescent="0.35">
      <c r="A78" s="10"/>
      <c r="B78" s="50"/>
      <c r="C78" s="51"/>
      <c r="D78" s="56" t="s">
        <v>52</v>
      </c>
      <c r="E78" s="154"/>
      <c r="F78" s="57"/>
      <c r="G78" s="58"/>
      <c r="H78" s="62">
        <f>H42</f>
        <v>0</v>
      </c>
    </row>
    <row r="79" spans="1:37" s="2" customFormat="1" ht="18.75" x14ac:dyDescent="0.35">
      <c r="A79" s="1"/>
      <c r="B79" s="11"/>
      <c r="C79" s="8"/>
      <c r="D79" s="59" t="s">
        <v>53</v>
      </c>
      <c r="E79" s="154"/>
      <c r="F79" s="60"/>
      <c r="G79" s="59"/>
      <c r="H79" s="62">
        <f>H52</f>
        <v>0</v>
      </c>
    </row>
    <row r="80" spans="1:37" s="2" customFormat="1" ht="18.75" x14ac:dyDescent="0.35">
      <c r="A80" s="1"/>
      <c r="B80" s="11"/>
      <c r="C80" s="8"/>
      <c r="D80" s="59" t="s">
        <v>54</v>
      </c>
      <c r="E80" s="154"/>
      <c r="F80" s="60"/>
      <c r="G80" s="59"/>
      <c r="H80" s="62">
        <f>H55</f>
        <v>0</v>
      </c>
    </row>
    <row r="81" spans="1:37" s="2" customFormat="1" ht="33.75" customHeight="1" thickBot="1" x14ac:dyDescent="0.4">
      <c r="A81" s="1"/>
      <c r="B81" s="183"/>
      <c r="C81" s="184"/>
      <c r="D81" s="185" t="s">
        <v>106</v>
      </c>
      <c r="E81" s="516"/>
      <c r="F81" s="185"/>
      <c r="G81" s="185"/>
      <c r="H81" s="517">
        <f>H73</f>
        <v>0</v>
      </c>
    </row>
    <row r="82" spans="1:37" ht="21.75" customHeight="1" thickBot="1" x14ac:dyDescent="0.4">
      <c r="A82" s="10"/>
      <c r="B82" s="102"/>
      <c r="C82" s="103"/>
      <c r="D82" s="600" t="s">
        <v>312</v>
      </c>
      <c r="E82" s="600"/>
      <c r="F82" s="600"/>
      <c r="G82" s="600"/>
      <c r="H82" s="104">
        <f>SUM(H76:H81)</f>
        <v>0</v>
      </c>
      <c r="I82" s="145"/>
    </row>
    <row r="83" spans="1:37" s="2" customFormat="1" ht="19.5" thickBot="1" x14ac:dyDescent="0.4">
      <c r="A83" s="1"/>
      <c r="B83" s="52"/>
      <c r="C83" s="52"/>
      <c r="D83" s="53"/>
      <c r="E83" s="46"/>
      <c r="F83" s="12"/>
      <c r="G83" s="54"/>
      <c r="H83" s="55"/>
    </row>
    <row r="84" spans="1:37" s="2" customFormat="1" ht="19.5" thickBot="1" x14ac:dyDescent="0.4">
      <c r="A84" s="1"/>
      <c r="B84" s="52"/>
      <c r="C84" s="52"/>
      <c r="D84" s="583" t="s">
        <v>172</v>
      </c>
      <c r="E84" s="584"/>
      <c r="F84" s="584"/>
      <c r="G84" s="585"/>
      <c r="H84" s="274"/>
    </row>
    <row r="85" spans="1:37" s="2" customFormat="1" ht="18.75" customHeight="1" thickBot="1" x14ac:dyDescent="0.4">
      <c r="A85" s="1"/>
      <c r="B85" s="46"/>
      <c r="C85" s="46"/>
      <c r="D85" s="594" t="s">
        <v>313</v>
      </c>
      <c r="E85" s="595"/>
      <c r="F85" s="595"/>
      <c r="G85" s="596"/>
      <c r="H85" s="546">
        <f>H82</f>
        <v>0</v>
      </c>
    </row>
    <row r="86" spans="1:37" s="2" customFormat="1" ht="19.5" thickBot="1" x14ac:dyDescent="0.4">
      <c r="A86" s="1"/>
      <c r="B86" s="80"/>
      <c r="C86" s="80"/>
      <c r="D86" s="597" t="s">
        <v>130</v>
      </c>
      <c r="E86" s="598"/>
      <c r="F86" s="598"/>
      <c r="G86" s="599"/>
      <c r="H86" s="547">
        <f>SUM(H85:H85)</f>
        <v>0</v>
      </c>
    </row>
    <row r="87" spans="1:37" x14ac:dyDescent="0.35">
      <c r="D87" s="47" t="s">
        <v>55</v>
      </c>
    </row>
    <row r="88" spans="1:37" ht="18.75" x14ac:dyDescent="0.35">
      <c r="A88" s="79"/>
      <c r="B88" s="80"/>
      <c r="C88" s="80"/>
      <c r="D88" s="81" t="s">
        <v>84</v>
      </c>
      <c r="E88" s="80"/>
      <c r="F88" s="82"/>
      <c r="G88" s="83"/>
      <c r="H88" s="84"/>
      <c r="I88"/>
      <c r="J88"/>
      <c r="K88"/>
      <c r="L88"/>
      <c r="M88"/>
      <c r="N88"/>
      <c r="O88"/>
      <c r="P88"/>
      <c r="Q88"/>
      <c r="R88"/>
      <c r="S88"/>
      <c r="T88"/>
      <c r="U88"/>
      <c r="V88"/>
      <c r="W88"/>
      <c r="X88"/>
      <c r="Y88"/>
      <c r="Z88"/>
      <c r="AA88"/>
      <c r="AB88"/>
      <c r="AC88"/>
      <c r="AD88"/>
      <c r="AE88"/>
      <c r="AF88"/>
      <c r="AG88"/>
      <c r="AH88"/>
      <c r="AI88"/>
      <c r="AJ88"/>
      <c r="AK88"/>
    </row>
    <row r="89" spans="1:37" ht="18.75" x14ac:dyDescent="0.35">
      <c r="A89" s="79"/>
      <c r="B89" s="80"/>
      <c r="C89" s="80"/>
      <c r="D89" s="81" t="s">
        <v>85</v>
      </c>
      <c r="E89" s="80"/>
      <c r="F89" s="82"/>
      <c r="G89" s="83"/>
      <c r="H89" s="84"/>
      <c r="I89"/>
      <c r="J89"/>
      <c r="K89"/>
      <c r="L89"/>
      <c r="M89"/>
      <c r="N89"/>
      <c r="O89"/>
      <c r="P89"/>
      <c r="Q89"/>
      <c r="R89"/>
      <c r="S89"/>
      <c r="T89"/>
      <c r="U89"/>
      <c r="V89"/>
      <c r="W89"/>
      <c r="X89"/>
      <c r="Y89"/>
      <c r="Z89"/>
      <c r="AA89"/>
      <c r="AB89"/>
      <c r="AC89"/>
      <c r="AD89"/>
      <c r="AE89"/>
      <c r="AF89"/>
      <c r="AG89"/>
      <c r="AH89"/>
      <c r="AI89"/>
      <c r="AJ89"/>
      <c r="AK89"/>
    </row>
    <row r="90" spans="1:37" ht="18.75" x14ac:dyDescent="0.35">
      <c r="A90" s="79"/>
      <c r="B90" s="80"/>
      <c r="C90" s="80"/>
      <c r="D90" s="81" t="s">
        <v>86</v>
      </c>
      <c r="E90" s="80"/>
      <c r="F90" s="82"/>
      <c r="G90" s="83"/>
      <c r="H90" s="84"/>
      <c r="I90"/>
      <c r="J90"/>
      <c r="K90"/>
      <c r="L90"/>
      <c r="M90"/>
      <c r="N90"/>
      <c r="O90"/>
      <c r="P90"/>
      <c r="Q90"/>
      <c r="R90"/>
      <c r="S90"/>
      <c r="T90"/>
      <c r="U90"/>
      <c r="V90"/>
      <c r="W90"/>
      <c r="X90"/>
      <c r="Y90"/>
      <c r="Z90"/>
      <c r="AA90"/>
      <c r="AB90"/>
      <c r="AC90"/>
      <c r="AD90"/>
      <c r="AE90"/>
      <c r="AF90"/>
      <c r="AG90"/>
      <c r="AH90"/>
      <c r="AI90"/>
      <c r="AJ90"/>
      <c r="AK90"/>
    </row>
  </sheetData>
  <mergeCells count="30">
    <mergeCell ref="D85:G85"/>
    <mergeCell ref="D86:G86"/>
    <mergeCell ref="D82:G82"/>
    <mergeCell ref="D75:G75"/>
    <mergeCell ref="B42:G42"/>
    <mergeCell ref="B52:G52"/>
    <mergeCell ref="B55:G55"/>
    <mergeCell ref="B30:G30"/>
    <mergeCell ref="D84:G84"/>
    <mergeCell ref="D16:H16"/>
    <mergeCell ref="D17:H17"/>
    <mergeCell ref="D18:H18"/>
    <mergeCell ref="D19:H19"/>
    <mergeCell ref="B37:G37"/>
    <mergeCell ref="B73:G73"/>
    <mergeCell ref="D14:H14"/>
    <mergeCell ref="D15:H15"/>
    <mergeCell ref="D13:H13"/>
    <mergeCell ref="B1:H1"/>
    <mergeCell ref="B2:H2"/>
    <mergeCell ref="B3:H3"/>
    <mergeCell ref="D4:H4"/>
    <mergeCell ref="D5:H5"/>
    <mergeCell ref="D6:H6"/>
    <mergeCell ref="D7:H7"/>
    <mergeCell ref="D8:H8"/>
    <mergeCell ref="D9:H9"/>
    <mergeCell ref="D10:H10"/>
    <mergeCell ref="D11:H11"/>
    <mergeCell ref="D12:H12"/>
  </mergeCells>
  <phoneticPr fontId="18" type="noConversion"/>
  <pageMargins left="0.70866141732283505" right="0.70866141732283505" top="0.74803149606299202" bottom="0.74803149606299202" header="0.31496062992126" footer="0.31496062992126"/>
  <pageSetup paperSize="9" scale="58" fitToHeight="0" orientation="portrait" r:id="rId1"/>
  <headerFooter>
    <oddHeader>&amp;CБАРАЊЕ ЗА ПОНУДИ - Тендер 8 - Дел 2 - Анекс 1
Реф. Бр.: LRCP-9034-9210-MK-RFB-A.2.1.8 - Тендер 8 -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Илинден&amp;CРеконструкција на ул.8&amp;R&amp;P/&amp;N</oddFooter>
  </headerFooter>
  <rowBreaks count="3" manualBreakCount="3">
    <brk id="19" max="7" man="1"/>
    <brk id="42" max="7" man="1"/>
    <brk id="52" max="7" man="1"/>
  </rowBreaks>
  <colBreaks count="1" manualBreakCount="1">
    <brk id="3"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9CC9A-15CD-427D-AF08-F5754920A04C}">
  <sheetPr>
    <pageSetUpPr fitToPage="1"/>
  </sheetPr>
  <dimension ref="A1:AK93"/>
  <sheetViews>
    <sheetView view="pageBreakPreview" zoomScale="115" zoomScaleNormal="115" zoomScaleSheetLayoutView="115" zoomScalePageLayoutView="40" workbookViewId="0">
      <selection activeCell="J65" sqref="J65"/>
    </sheetView>
  </sheetViews>
  <sheetFormatPr defaultRowHeight="18" x14ac:dyDescent="0.35"/>
  <cols>
    <col min="1" max="1" width="3.42578125" style="1" customWidth="1"/>
    <col min="2" max="2" width="7.7109375" style="46" customWidth="1"/>
    <col min="3" max="3" width="11.7109375" style="46" customWidth="1"/>
    <col min="4" max="4" width="64.140625" style="47" customWidth="1"/>
    <col min="5" max="5" width="12.85546875" style="46" customWidth="1"/>
    <col min="6" max="6" width="17.140625" style="13" bestFit="1" customWidth="1"/>
    <col min="7" max="7" width="17.140625" style="48" bestFit="1" customWidth="1"/>
    <col min="8" max="8" width="23.140625" style="49" bestFit="1" customWidth="1"/>
    <col min="9" max="9" width="9.140625" style="2"/>
    <col min="10" max="10" width="18.7109375" style="2" bestFit="1" customWidth="1"/>
    <col min="11" max="11" width="12.42578125" style="2" bestFit="1" customWidth="1"/>
    <col min="12" max="12" width="13.140625" style="2" customWidth="1"/>
    <col min="13" max="15" width="9.140625" style="2"/>
    <col min="16" max="16" width="12.42578125" style="2" bestFit="1" customWidth="1"/>
    <col min="17" max="37" width="9.140625" style="2"/>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1:18" ht="84.75" customHeight="1" thickBot="1" x14ac:dyDescent="0.4">
      <c r="B1" s="566" t="s">
        <v>235</v>
      </c>
      <c r="C1" s="567"/>
      <c r="D1" s="567"/>
      <c r="E1" s="567"/>
      <c r="F1" s="567"/>
      <c r="G1" s="567"/>
      <c r="H1" s="568"/>
    </row>
    <row r="2" spans="1:18" s="2" customFormat="1" ht="19.5" thickBot="1" x14ac:dyDescent="0.4">
      <c r="A2" s="1"/>
      <c r="B2" s="569" t="s">
        <v>0</v>
      </c>
      <c r="C2" s="570"/>
      <c r="D2" s="570"/>
      <c r="E2" s="570"/>
      <c r="F2" s="570"/>
      <c r="G2" s="570"/>
      <c r="H2" s="571"/>
    </row>
    <row r="3" spans="1:18" s="2" customFormat="1" ht="21.75" customHeight="1" thickBot="1" x14ac:dyDescent="0.4">
      <c r="A3" s="1"/>
      <c r="B3" s="617" t="s">
        <v>107</v>
      </c>
      <c r="C3" s="618"/>
      <c r="D3" s="618"/>
      <c r="E3" s="618"/>
      <c r="F3" s="618"/>
      <c r="G3" s="618"/>
      <c r="H3" s="619"/>
    </row>
    <row r="4" spans="1:18" s="2" customFormat="1" ht="24" customHeight="1" thickBot="1" x14ac:dyDescent="0.4">
      <c r="A4" s="1"/>
      <c r="B4" s="27"/>
      <c r="C4" s="28"/>
      <c r="D4" s="575" t="s">
        <v>1</v>
      </c>
      <c r="E4" s="575"/>
      <c r="F4" s="575"/>
      <c r="G4" s="575"/>
      <c r="H4" s="576"/>
      <c r="K4" s="616"/>
      <c r="L4" s="616"/>
      <c r="M4" s="616"/>
      <c r="N4" s="616"/>
    </row>
    <row r="5" spans="1:18" s="2" customFormat="1" ht="60" customHeight="1" x14ac:dyDescent="0.35">
      <c r="A5" s="3"/>
      <c r="B5" s="29"/>
      <c r="C5" s="30" t="s">
        <v>2</v>
      </c>
      <c r="D5" s="577" t="s">
        <v>3</v>
      </c>
      <c r="E5" s="578"/>
      <c r="F5" s="578"/>
      <c r="G5" s="578"/>
      <c r="H5" s="579"/>
      <c r="K5" s="616"/>
      <c r="L5" s="616"/>
      <c r="M5" s="616"/>
      <c r="N5" s="616"/>
    </row>
    <row r="6" spans="1:18" s="2" customFormat="1" ht="134.25" customHeight="1" x14ac:dyDescent="0.35">
      <c r="A6" s="3"/>
      <c r="B6" s="31"/>
      <c r="C6" s="9" t="s">
        <v>4</v>
      </c>
      <c r="D6" s="564" t="s">
        <v>5</v>
      </c>
      <c r="E6" s="564"/>
      <c r="F6" s="564"/>
      <c r="G6" s="564"/>
      <c r="H6" s="565"/>
      <c r="K6" s="620"/>
      <c r="L6" s="620"/>
      <c r="M6" s="620"/>
      <c r="N6" s="620"/>
      <c r="O6" s="620"/>
      <c r="P6" s="620"/>
      <c r="Q6" s="620"/>
    </row>
    <row r="7" spans="1:18" s="2" customFormat="1" ht="81" customHeight="1" x14ac:dyDescent="0.35">
      <c r="A7" s="3"/>
      <c r="B7" s="69"/>
      <c r="C7" s="9" t="s">
        <v>6</v>
      </c>
      <c r="D7" s="564" t="s">
        <v>7</v>
      </c>
      <c r="E7" s="564"/>
      <c r="F7" s="564"/>
      <c r="G7" s="564"/>
      <c r="H7" s="565"/>
      <c r="L7" s="620"/>
      <c r="M7" s="620"/>
      <c r="N7" s="620"/>
      <c r="O7" s="620"/>
      <c r="P7" s="620"/>
      <c r="Q7" s="620"/>
      <c r="R7" s="620"/>
    </row>
    <row r="8" spans="1:18" s="2" customFormat="1" ht="84" customHeight="1" x14ac:dyDescent="0.35">
      <c r="A8" s="3"/>
      <c r="B8" s="69"/>
      <c r="C8" s="9" t="s">
        <v>8</v>
      </c>
      <c r="D8" s="564" t="s">
        <v>80</v>
      </c>
      <c r="E8" s="564"/>
      <c r="F8" s="564"/>
      <c r="G8" s="564"/>
      <c r="H8" s="565"/>
    </row>
    <row r="9" spans="1:18" s="2" customFormat="1" ht="138.75" customHeight="1" x14ac:dyDescent="0.35">
      <c r="A9" s="3"/>
      <c r="B9" s="69"/>
      <c r="C9" s="9" t="s">
        <v>9</v>
      </c>
      <c r="D9" s="564" t="s">
        <v>61</v>
      </c>
      <c r="E9" s="564"/>
      <c r="F9" s="564"/>
      <c r="G9" s="564"/>
      <c r="H9" s="565"/>
    </row>
    <row r="10" spans="1:18" s="2" customFormat="1" ht="88.5" customHeight="1" x14ac:dyDescent="0.35">
      <c r="A10" s="3"/>
      <c r="B10" s="69"/>
      <c r="C10" s="9" t="s">
        <v>10</v>
      </c>
      <c r="D10" s="564" t="s">
        <v>62</v>
      </c>
      <c r="E10" s="564"/>
      <c r="F10" s="564"/>
      <c r="G10" s="564"/>
      <c r="H10" s="565"/>
    </row>
    <row r="11" spans="1:18" s="2" customFormat="1" ht="45" customHeight="1" x14ac:dyDescent="0.35">
      <c r="A11" s="3"/>
      <c r="B11" s="69"/>
      <c r="C11" s="9" t="s">
        <v>11</v>
      </c>
      <c r="D11" s="564" t="s">
        <v>12</v>
      </c>
      <c r="E11" s="564"/>
      <c r="F11" s="564"/>
      <c r="G11" s="564"/>
      <c r="H11" s="565"/>
    </row>
    <row r="12" spans="1:18" s="2" customFormat="1" ht="120" customHeight="1" x14ac:dyDescent="0.35">
      <c r="A12" s="3"/>
      <c r="B12" s="69"/>
      <c r="C12" s="9" t="s">
        <v>13</v>
      </c>
      <c r="D12" s="564" t="s">
        <v>95</v>
      </c>
      <c r="E12" s="564"/>
      <c r="F12" s="564"/>
      <c r="G12" s="564"/>
      <c r="H12" s="565"/>
    </row>
    <row r="13" spans="1:18" s="2" customFormat="1" ht="66" customHeight="1" x14ac:dyDescent="0.35">
      <c r="A13" s="3"/>
      <c r="B13" s="69"/>
      <c r="C13" s="26" t="s">
        <v>14</v>
      </c>
      <c r="D13" s="564" t="s">
        <v>15</v>
      </c>
      <c r="E13" s="564"/>
      <c r="F13" s="564"/>
      <c r="G13" s="564"/>
      <c r="H13" s="565"/>
    </row>
    <row r="14" spans="1:18" s="2" customFormat="1" ht="100.5" customHeight="1" x14ac:dyDescent="0.35">
      <c r="A14" s="3"/>
      <c r="B14" s="69"/>
      <c r="C14" s="9" t="s">
        <v>16</v>
      </c>
      <c r="D14" s="564" t="s">
        <v>96</v>
      </c>
      <c r="E14" s="564"/>
      <c r="F14" s="564"/>
      <c r="G14" s="564"/>
      <c r="H14" s="565"/>
    </row>
    <row r="15" spans="1:18" s="2" customFormat="1" ht="161.25" customHeight="1" x14ac:dyDescent="0.35">
      <c r="A15" s="3"/>
      <c r="B15" s="69"/>
      <c r="C15" s="9" t="s">
        <v>17</v>
      </c>
      <c r="D15" s="564" t="s">
        <v>18</v>
      </c>
      <c r="E15" s="564"/>
      <c r="F15" s="564"/>
      <c r="G15" s="564"/>
      <c r="H15" s="565"/>
    </row>
    <row r="16" spans="1:18" s="2" customFormat="1" ht="138" customHeight="1" x14ac:dyDescent="0.35">
      <c r="A16" s="3"/>
      <c r="B16" s="69"/>
      <c r="C16" s="9" t="s">
        <v>19</v>
      </c>
      <c r="D16" s="564" t="s">
        <v>20</v>
      </c>
      <c r="E16" s="564"/>
      <c r="F16" s="564"/>
      <c r="G16" s="564"/>
      <c r="H16" s="565"/>
    </row>
    <row r="17" spans="1:37" ht="106.5" customHeight="1" x14ac:dyDescent="0.35">
      <c r="A17" s="3"/>
      <c r="B17" s="69"/>
      <c r="C17" s="9" t="s">
        <v>21</v>
      </c>
      <c r="D17" s="564" t="s">
        <v>22</v>
      </c>
      <c r="E17" s="564"/>
      <c r="F17" s="564"/>
      <c r="G17" s="564"/>
      <c r="H17" s="565"/>
    </row>
    <row r="18" spans="1:37" ht="86.25" customHeight="1" x14ac:dyDescent="0.35">
      <c r="A18" s="3"/>
      <c r="B18" s="69"/>
      <c r="C18" s="9" t="s">
        <v>23</v>
      </c>
      <c r="D18" s="564" t="s">
        <v>81</v>
      </c>
      <c r="E18" s="564"/>
      <c r="F18" s="564"/>
      <c r="G18" s="564"/>
      <c r="H18" s="565"/>
    </row>
    <row r="19" spans="1:37" ht="70.5" customHeight="1" thickBot="1" x14ac:dyDescent="0.4">
      <c r="A19" s="3"/>
      <c r="B19" s="32"/>
      <c r="C19" s="33" t="s">
        <v>24</v>
      </c>
      <c r="D19" s="586" t="s">
        <v>82</v>
      </c>
      <c r="E19" s="586"/>
      <c r="F19" s="586"/>
      <c r="G19" s="586"/>
      <c r="H19" s="587"/>
    </row>
    <row r="20" spans="1:37" ht="18.75" thickBot="1" x14ac:dyDescent="0.4">
      <c r="B20" s="34"/>
      <c r="C20" s="34"/>
      <c r="D20" s="34"/>
      <c r="E20" s="34"/>
      <c r="F20" s="4"/>
      <c r="G20" s="34"/>
      <c r="H20" s="34"/>
    </row>
    <row r="21" spans="1:37" ht="37.5" x14ac:dyDescent="0.35">
      <c r="B21" s="29" t="s">
        <v>25</v>
      </c>
      <c r="C21" s="35" t="s">
        <v>56</v>
      </c>
      <c r="D21" s="35" t="s">
        <v>26</v>
      </c>
      <c r="E21" s="35" t="s">
        <v>27</v>
      </c>
      <c r="F21" s="5" t="s">
        <v>28</v>
      </c>
      <c r="G21" s="36" t="s">
        <v>29</v>
      </c>
      <c r="H21" s="37" t="s">
        <v>30</v>
      </c>
    </row>
    <row r="22" spans="1:37" ht="18.75" x14ac:dyDescent="0.35">
      <c r="B22" s="31">
        <v>1</v>
      </c>
      <c r="C22" s="118">
        <v>2</v>
      </c>
      <c r="D22" s="118">
        <v>3</v>
      </c>
      <c r="E22" s="118">
        <v>4</v>
      </c>
      <c r="F22" s="118">
        <v>5</v>
      </c>
      <c r="G22" s="119">
        <v>6</v>
      </c>
      <c r="H22" s="120">
        <v>7</v>
      </c>
    </row>
    <row r="23" spans="1:37" ht="18.75" x14ac:dyDescent="0.35">
      <c r="B23" s="31"/>
      <c r="C23" s="194"/>
      <c r="D23" s="196" t="s">
        <v>31</v>
      </c>
      <c r="E23" s="195"/>
      <c r="F23" s="8"/>
      <c r="G23" s="522"/>
      <c r="H23" s="417"/>
    </row>
    <row r="24" spans="1:37" ht="22.5" customHeight="1" x14ac:dyDescent="0.35">
      <c r="B24" s="121">
        <v>1</v>
      </c>
      <c r="C24" s="77" t="s">
        <v>67</v>
      </c>
      <c r="D24" s="122" t="s">
        <v>32</v>
      </c>
      <c r="E24" s="193" t="s">
        <v>33</v>
      </c>
      <c r="F24" s="123">
        <v>1</v>
      </c>
      <c r="G24" s="78"/>
      <c r="H24" s="163">
        <f t="shared" ref="H24:H29" si="0">(F24*G24)</f>
        <v>0</v>
      </c>
    </row>
    <row r="25" spans="1:37" ht="36" customHeight="1" x14ac:dyDescent="0.35">
      <c r="B25" s="65">
        <v>2</v>
      </c>
      <c r="C25" s="9" t="s">
        <v>57</v>
      </c>
      <c r="D25" s="66" t="s">
        <v>34</v>
      </c>
      <c r="E25" s="155" t="s">
        <v>33</v>
      </c>
      <c r="F25" s="67">
        <v>1</v>
      </c>
      <c r="G25" s="78"/>
      <c r="H25" s="156">
        <f t="shared" si="0"/>
        <v>0</v>
      </c>
    </row>
    <row r="26" spans="1:37" ht="22.5" customHeight="1" x14ac:dyDescent="0.35">
      <c r="B26" s="65">
        <v>3</v>
      </c>
      <c r="C26" s="68" t="s">
        <v>68</v>
      </c>
      <c r="D26" s="39" t="s">
        <v>35</v>
      </c>
      <c r="E26" s="155" t="s">
        <v>33</v>
      </c>
      <c r="F26" s="67">
        <v>1</v>
      </c>
      <c r="G26" s="78"/>
      <c r="H26" s="156">
        <f t="shared" si="0"/>
        <v>0</v>
      </c>
    </row>
    <row r="27" spans="1:37" ht="36" customHeight="1" x14ac:dyDescent="0.35">
      <c r="B27" s="65">
        <v>4</v>
      </c>
      <c r="C27" s="68" t="s">
        <v>69</v>
      </c>
      <c r="D27" s="39" t="s">
        <v>59</v>
      </c>
      <c r="E27" s="155" t="s">
        <v>33</v>
      </c>
      <c r="F27" s="67">
        <v>1</v>
      </c>
      <c r="G27" s="78"/>
      <c r="H27" s="156">
        <f t="shared" si="0"/>
        <v>0</v>
      </c>
    </row>
    <row r="28" spans="1:37" ht="60.75" customHeight="1" x14ac:dyDescent="0.35">
      <c r="B28" s="65">
        <v>5</v>
      </c>
      <c r="C28" s="68" t="s">
        <v>70</v>
      </c>
      <c r="D28" s="8" t="s">
        <v>60</v>
      </c>
      <c r="E28" s="155" t="s">
        <v>33</v>
      </c>
      <c r="F28" s="67">
        <v>1</v>
      </c>
      <c r="G28" s="78"/>
      <c r="H28" s="156">
        <f t="shared" si="0"/>
        <v>0</v>
      </c>
    </row>
    <row r="29" spans="1:37" ht="36.75" customHeight="1" thickBot="1" x14ac:dyDescent="0.4">
      <c r="B29" s="19">
        <v>6</v>
      </c>
      <c r="C29" s="33">
        <v>14</v>
      </c>
      <c r="D29" s="42" t="s">
        <v>83</v>
      </c>
      <c r="E29" s="157" t="s">
        <v>33</v>
      </c>
      <c r="F29" s="16">
        <v>1</v>
      </c>
      <c r="G29" s="101"/>
      <c r="H29" s="158">
        <f t="shared" si="0"/>
        <v>0</v>
      </c>
    </row>
    <row r="30" spans="1:37" ht="19.5" customHeight="1" thickBot="1" x14ac:dyDescent="0.4">
      <c r="B30" s="580" t="s">
        <v>108</v>
      </c>
      <c r="C30" s="581"/>
      <c r="D30" s="581"/>
      <c r="E30" s="581"/>
      <c r="F30" s="581"/>
      <c r="G30" s="582"/>
      <c r="H30" s="548">
        <f>SUM(H24:H29)</f>
        <v>0</v>
      </c>
    </row>
    <row r="31" spans="1:37" s="7" customFormat="1" ht="18.75" x14ac:dyDescent="0.25">
      <c r="A31" s="6"/>
      <c r="B31" s="398"/>
      <c r="C31" s="399"/>
      <c r="D31" s="126" t="s">
        <v>36</v>
      </c>
      <c r="E31" s="401"/>
      <c r="F31" s="401"/>
      <c r="G31" s="401"/>
      <c r="H31" s="41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198" customFormat="1" ht="18" customHeight="1" x14ac:dyDescent="0.35">
      <c r="A32" s="197"/>
      <c r="B32" s="121">
        <v>7</v>
      </c>
      <c r="C32" s="77" t="s">
        <v>71</v>
      </c>
      <c r="D32" s="73" t="s">
        <v>87</v>
      </c>
      <c r="E32" s="193" t="s">
        <v>37</v>
      </c>
      <c r="F32" s="78">
        <f>0.12+0.064+0.082</f>
        <v>0.26600000000000001</v>
      </c>
      <c r="G32" s="523"/>
      <c r="H32" s="163">
        <f t="shared" ref="H32:H37" si="1">(F32*G32)</f>
        <v>0</v>
      </c>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row>
    <row r="33" spans="1:37" s="198" customFormat="1" ht="33.6" customHeight="1" x14ac:dyDescent="0.35">
      <c r="A33" s="197"/>
      <c r="B33" s="65">
        <v>8</v>
      </c>
      <c r="C33" s="68" t="s">
        <v>109</v>
      </c>
      <c r="D33" s="8" t="s">
        <v>110</v>
      </c>
      <c r="E33" s="155" t="s">
        <v>37</v>
      </c>
      <c r="F33" s="78">
        <f>0.12+0.064+0.082</f>
        <v>0.26600000000000001</v>
      </c>
      <c r="G33" s="524"/>
      <c r="H33" s="156">
        <f t="shared" si="1"/>
        <v>0</v>
      </c>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row>
    <row r="34" spans="1:37" s="197" customFormat="1" ht="56.25" x14ac:dyDescent="0.35">
      <c r="B34" s="65">
        <v>9</v>
      </c>
      <c r="C34" s="68" t="s">
        <v>72</v>
      </c>
      <c r="D34" s="8" t="s">
        <v>111</v>
      </c>
      <c r="E34" s="155" t="s">
        <v>39</v>
      </c>
      <c r="F34" s="71">
        <v>1210</v>
      </c>
      <c r="G34" s="525"/>
      <c r="H34" s="156">
        <f t="shared" si="1"/>
        <v>0</v>
      </c>
    </row>
    <row r="35" spans="1:37" s="197" customFormat="1" ht="53.25" customHeight="1" x14ac:dyDescent="0.35">
      <c r="B35" s="65">
        <v>10</v>
      </c>
      <c r="C35" s="68" t="s">
        <v>72</v>
      </c>
      <c r="D35" s="8" t="s">
        <v>113</v>
      </c>
      <c r="E35" s="155" t="s">
        <v>39</v>
      </c>
      <c r="F35" s="99">
        <v>1025</v>
      </c>
      <c r="G35" s="525"/>
      <c r="H35" s="156">
        <f>(F35*G35)</f>
        <v>0</v>
      </c>
    </row>
    <row r="36" spans="1:37" s="197" customFormat="1" ht="53.25" customHeight="1" x14ac:dyDescent="0.35">
      <c r="B36" s="65">
        <v>11</v>
      </c>
      <c r="C36" s="68" t="s">
        <v>72</v>
      </c>
      <c r="D36" s="8" t="s">
        <v>112</v>
      </c>
      <c r="E36" s="155" t="s">
        <v>38</v>
      </c>
      <c r="F36" s="99">
        <v>475</v>
      </c>
      <c r="G36" s="525"/>
      <c r="H36" s="156">
        <f t="shared" si="1"/>
        <v>0</v>
      </c>
      <c r="J36" s="199"/>
    </row>
    <row r="37" spans="1:37" s="198" customFormat="1" ht="30.75" customHeight="1" thickBot="1" x14ac:dyDescent="0.4">
      <c r="A37" s="197"/>
      <c r="B37" s="65">
        <v>12</v>
      </c>
      <c r="C37" s="68" t="s">
        <v>91</v>
      </c>
      <c r="D37" s="8" t="s">
        <v>114</v>
      </c>
      <c r="E37" s="155" t="s">
        <v>38</v>
      </c>
      <c r="F37" s="71">
        <v>120</v>
      </c>
      <c r="G37" s="525"/>
      <c r="H37" s="454">
        <f t="shared" si="1"/>
        <v>0</v>
      </c>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row>
    <row r="38" spans="1:37" s="7" customFormat="1" ht="17.25" customHeight="1" thickBot="1" x14ac:dyDescent="0.3">
      <c r="A38" s="6"/>
      <c r="B38" s="580" t="s">
        <v>115</v>
      </c>
      <c r="C38" s="581"/>
      <c r="D38" s="581"/>
      <c r="E38" s="581"/>
      <c r="F38" s="581"/>
      <c r="G38" s="582"/>
      <c r="H38" s="164">
        <f>SUM(H32:H37)</f>
        <v>0</v>
      </c>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s="7" customFormat="1" ht="21" customHeight="1" x14ac:dyDescent="0.35">
      <c r="A39" s="6"/>
      <c r="B39" s="322"/>
      <c r="C39" s="135"/>
      <c r="D39" s="142" t="s">
        <v>43</v>
      </c>
      <c r="E39" s="351"/>
      <c r="F39" s="136"/>
      <c r="G39" s="323"/>
      <c r="H39" s="324"/>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s="198" customFormat="1" ht="77.45" customHeight="1" x14ac:dyDescent="0.35">
      <c r="A40" s="197"/>
      <c r="B40" s="121">
        <v>13</v>
      </c>
      <c r="C40" s="77" t="s">
        <v>73</v>
      </c>
      <c r="D40" s="73" t="s">
        <v>90</v>
      </c>
      <c r="E40" s="193" t="s">
        <v>40</v>
      </c>
      <c r="F40" s="78">
        <v>680</v>
      </c>
      <c r="G40" s="523"/>
      <c r="H40" s="163">
        <f t="shared" ref="H40:H42" si="2">(F40*G40)</f>
        <v>0</v>
      </c>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row>
    <row r="41" spans="1:37" s="198" customFormat="1" ht="22.5" customHeight="1" x14ac:dyDescent="0.35">
      <c r="A41" s="197"/>
      <c r="B41" s="65">
        <v>14</v>
      </c>
      <c r="C41" s="68" t="s">
        <v>116</v>
      </c>
      <c r="D41" s="8" t="s">
        <v>102</v>
      </c>
      <c r="E41" s="155" t="s">
        <v>39</v>
      </c>
      <c r="F41" s="71">
        <v>2304</v>
      </c>
      <c r="G41" s="525"/>
      <c r="H41" s="156">
        <f t="shared" si="2"/>
        <v>0</v>
      </c>
      <c r="I41" s="197"/>
      <c r="J41" s="197"/>
      <c r="K41" s="199"/>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row>
    <row r="42" spans="1:37" s="203" customFormat="1" ht="38.25" thickBot="1" x14ac:dyDescent="0.4">
      <c r="A42" s="200"/>
      <c r="B42" s="19">
        <v>15</v>
      </c>
      <c r="C42" s="296" t="s">
        <v>92</v>
      </c>
      <c r="D42" s="22" t="s">
        <v>44</v>
      </c>
      <c r="E42" s="157" t="s">
        <v>41</v>
      </c>
      <c r="F42" s="72">
        <v>20</v>
      </c>
      <c r="G42" s="526"/>
      <c r="H42" s="158">
        <f t="shared" si="2"/>
        <v>0</v>
      </c>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row>
    <row r="43" spans="1:37" s="7" customFormat="1" ht="19.5" customHeight="1" thickBot="1" x14ac:dyDescent="0.4">
      <c r="A43" s="6"/>
      <c r="B43" s="588" t="s">
        <v>117</v>
      </c>
      <c r="C43" s="589"/>
      <c r="D43" s="589"/>
      <c r="E43" s="589"/>
      <c r="F43" s="589"/>
      <c r="G43" s="590"/>
      <c r="H43" s="159">
        <f>SUM(H40:H42)</f>
        <v>0</v>
      </c>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row r="44" spans="1:37" s="7" customFormat="1" ht="19.5" customHeight="1" x14ac:dyDescent="0.35">
      <c r="A44" s="6"/>
      <c r="B44" s="423"/>
      <c r="C44" s="406"/>
      <c r="D44" s="232" t="s">
        <v>46</v>
      </c>
      <c r="E44" s="351"/>
      <c r="F44" s="406"/>
      <c r="G44" s="406"/>
      <c r="H44" s="328"/>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s="198" customFormat="1" ht="56.25" x14ac:dyDescent="0.35">
      <c r="A45" s="197"/>
      <c r="B45" s="121">
        <v>16</v>
      </c>
      <c r="C45" s="77" t="s">
        <v>75</v>
      </c>
      <c r="D45" s="73" t="s">
        <v>118</v>
      </c>
      <c r="E45" s="193" t="s">
        <v>40</v>
      </c>
      <c r="F45" s="329">
        <f>430+170+240</f>
        <v>840</v>
      </c>
      <c r="G45" s="523"/>
      <c r="H45" s="163">
        <f t="shared" ref="H45:H51" si="3">(F45*G45)</f>
        <v>0</v>
      </c>
      <c r="I45" s="197"/>
      <c r="J45" s="204"/>
      <c r="K45" s="197"/>
      <c r="L45" s="199"/>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row>
    <row r="46" spans="1:37" ht="39.75" customHeight="1" x14ac:dyDescent="0.35">
      <c r="A46" s="92"/>
      <c r="B46" s="93">
        <v>17</v>
      </c>
      <c r="C46" s="94" t="s">
        <v>76</v>
      </c>
      <c r="D46" s="95" t="s">
        <v>133</v>
      </c>
      <c r="E46" s="297" t="s">
        <v>39</v>
      </c>
      <c r="F46" s="71">
        <v>1196</v>
      </c>
      <c r="G46" s="527"/>
      <c r="H46" s="163">
        <f t="shared" si="3"/>
        <v>0</v>
      </c>
      <c r="I46" s="97"/>
      <c r="J46"/>
      <c r="K46"/>
      <c r="L46"/>
      <c r="M46"/>
      <c r="N46"/>
      <c r="O46"/>
      <c r="P46"/>
      <c r="Q46"/>
      <c r="R46"/>
      <c r="S46"/>
      <c r="T46"/>
      <c r="U46"/>
      <c r="V46"/>
      <c r="W46"/>
      <c r="X46"/>
      <c r="Y46"/>
      <c r="Z46"/>
      <c r="AA46"/>
      <c r="AB46"/>
      <c r="AC46"/>
      <c r="AD46"/>
      <c r="AE46"/>
      <c r="AF46"/>
      <c r="AG46"/>
      <c r="AH46"/>
      <c r="AI46"/>
      <c r="AJ46"/>
      <c r="AK46"/>
    </row>
    <row r="47" spans="1:37" s="198" customFormat="1" ht="27.75" customHeight="1" x14ac:dyDescent="0.35">
      <c r="A47" s="197"/>
      <c r="B47" s="93">
        <v>18</v>
      </c>
      <c r="C47" s="68" t="s">
        <v>77</v>
      </c>
      <c r="D47" s="8" t="s">
        <v>132</v>
      </c>
      <c r="E47" s="155" t="s">
        <v>39</v>
      </c>
      <c r="F47" s="71">
        <v>1196</v>
      </c>
      <c r="G47" s="525"/>
      <c r="H47" s="163">
        <f t="shared" si="3"/>
        <v>0</v>
      </c>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row>
    <row r="48" spans="1:37" s="207" customFormat="1" ht="38.25" customHeight="1" x14ac:dyDescent="0.35">
      <c r="A48" s="208"/>
      <c r="B48" s="65">
        <v>19</v>
      </c>
      <c r="C48" s="94" t="s">
        <v>119</v>
      </c>
      <c r="D48" s="95" t="s">
        <v>120</v>
      </c>
      <c r="E48" s="297" t="s">
        <v>38</v>
      </c>
      <c r="F48" s="96">
        <f>40+25+10</f>
        <v>75</v>
      </c>
      <c r="G48" s="527"/>
      <c r="H48" s="163">
        <f t="shared" si="3"/>
        <v>0</v>
      </c>
    </row>
    <row r="49" spans="1:37" s="198" customFormat="1" ht="37.5" x14ac:dyDescent="0.35">
      <c r="A49" s="197"/>
      <c r="B49" s="65">
        <v>20</v>
      </c>
      <c r="C49" s="68" t="s">
        <v>78</v>
      </c>
      <c r="D49" s="8" t="s">
        <v>121</v>
      </c>
      <c r="E49" s="155" t="s">
        <v>38</v>
      </c>
      <c r="F49" s="99">
        <f>235+105+140</f>
        <v>480</v>
      </c>
      <c r="G49" s="525"/>
      <c r="H49" s="163">
        <f t="shared" si="3"/>
        <v>0</v>
      </c>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197"/>
      <c r="AK49" s="197"/>
    </row>
    <row r="50" spans="1:37" s="198" customFormat="1" ht="56.25" x14ac:dyDescent="0.35">
      <c r="A50" s="197"/>
      <c r="B50" s="65">
        <v>21</v>
      </c>
      <c r="C50" s="68" t="s">
        <v>78</v>
      </c>
      <c r="D50" s="8" t="s">
        <v>122</v>
      </c>
      <c r="E50" s="155" t="s">
        <v>38</v>
      </c>
      <c r="F50" s="99">
        <f>75+10+10</f>
        <v>95</v>
      </c>
      <c r="G50" s="525"/>
      <c r="H50" s="163">
        <f>(F50*G50)</f>
        <v>0</v>
      </c>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row>
    <row r="51" spans="1:37" s="205" customFormat="1" ht="56.25" x14ac:dyDescent="0.35">
      <c r="B51" s="65">
        <v>22</v>
      </c>
      <c r="C51" s="94" t="s">
        <v>79</v>
      </c>
      <c r="D51" s="98" t="s">
        <v>93</v>
      </c>
      <c r="E51" s="297" t="s">
        <v>39</v>
      </c>
      <c r="F51" s="71">
        <v>1196</v>
      </c>
      <c r="G51" s="525"/>
      <c r="H51" s="163">
        <f t="shared" si="3"/>
        <v>0</v>
      </c>
    </row>
    <row r="52" spans="1:37" s="207" customFormat="1" ht="58.5" customHeight="1" thickBot="1" x14ac:dyDescent="0.4">
      <c r="A52" s="206"/>
      <c r="B52" s="65">
        <v>23</v>
      </c>
      <c r="C52" s="94" t="s">
        <v>94</v>
      </c>
      <c r="D52" s="95" t="s">
        <v>238</v>
      </c>
      <c r="E52" s="297" t="s">
        <v>39</v>
      </c>
      <c r="F52" s="99">
        <f>535+205+330</f>
        <v>1070</v>
      </c>
      <c r="G52" s="525"/>
      <c r="H52" s="163">
        <f>(F52*G52)</f>
        <v>0</v>
      </c>
    </row>
    <row r="53" spans="1:37" s="7" customFormat="1" ht="16.149999999999999" customHeight="1" thickBot="1" x14ac:dyDescent="0.3">
      <c r="A53" s="6"/>
      <c r="B53" s="580" t="s">
        <v>123</v>
      </c>
      <c r="C53" s="581"/>
      <c r="D53" s="581"/>
      <c r="E53" s="581"/>
      <c r="F53" s="581"/>
      <c r="G53" s="582"/>
      <c r="H53" s="164">
        <f>SUM(H45:H52)</f>
        <v>0</v>
      </c>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row>
    <row r="54" spans="1:37" s="6" customFormat="1" ht="20.45" customHeight="1" x14ac:dyDescent="0.35">
      <c r="B54" s="352"/>
      <c r="C54" s="353"/>
      <c r="D54" s="144" t="s">
        <v>124</v>
      </c>
      <c r="E54" s="289"/>
      <c r="F54" s="45"/>
      <c r="G54" s="528"/>
      <c r="H54" s="328"/>
    </row>
    <row r="55" spans="1:37" s="207" customFormat="1" ht="82.5" customHeight="1" x14ac:dyDescent="0.35">
      <c r="A55" s="210"/>
      <c r="B55" s="121">
        <v>24</v>
      </c>
      <c r="C55" s="77" t="s">
        <v>136</v>
      </c>
      <c r="D55" s="73" t="s">
        <v>135</v>
      </c>
      <c r="E55" s="424" t="s">
        <v>40</v>
      </c>
      <c r="F55" s="329">
        <v>16</v>
      </c>
      <c r="G55" s="529"/>
      <c r="H55" s="455">
        <f t="shared" ref="H55" si="4">(F55*G55)</f>
        <v>0</v>
      </c>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row>
    <row r="56" spans="1:37" s="207" customFormat="1" ht="56.25" x14ac:dyDescent="0.35">
      <c r="A56" s="208"/>
      <c r="B56" s="344">
        <v>25</v>
      </c>
      <c r="C56" s="340" t="s">
        <v>137</v>
      </c>
      <c r="D56" s="330" t="s">
        <v>125</v>
      </c>
      <c r="E56" s="297" t="s">
        <v>38</v>
      </c>
      <c r="F56" s="329">
        <v>260</v>
      </c>
      <c r="G56" s="525"/>
      <c r="H56" s="456">
        <f>(F56*G56)</f>
        <v>0</v>
      </c>
      <c r="K56" s="209"/>
    </row>
    <row r="57" spans="1:37" s="207" customFormat="1" ht="74.25" customHeight="1" x14ac:dyDescent="0.35">
      <c r="A57" s="210"/>
      <c r="B57" s="65">
        <v>26</v>
      </c>
      <c r="C57" s="68" t="s">
        <v>134</v>
      </c>
      <c r="D57" s="8" t="s">
        <v>131</v>
      </c>
      <c r="E57" s="155" t="s">
        <v>40</v>
      </c>
      <c r="F57" s="99">
        <f>7+4+3.5+2+4+2.5</f>
        <v>23</v>
      </c>
      <c r="G57" s="524"/>
      <c r="H57" s="156">
        <f t="shared" ref="H57:H58" si="5">(F57*G57)</f>
        <v>0</v>
      </c>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row>
    <row r="58" spans="1:37" s="197" customFormat="1" ht="43.15" customHeight="1" x14ac:dyDescent="0.35">
      <c r="B58" s="65">
        <v>27</v>
      </c>
      <c r="C58" s="9"/>
      <c r="D58" s="8" t="s">
        <v>126</v>
      </c>
      <c r="E58" s="155" t="s">
        <v>38</v>
      </c>
      <c r="F58" s="99">
        <v>3.5</v>
      </c>
      <c r="G58" s="525"/>
      <c r="H58" s="456">
        <f t="shared" si="5"/>
        <v>0</v>
      </c>
    </row>
    <row r="59" spans="1:37" s="197" customFormat="1" ht="75.75" thickBot="1" x14ac:dyDescent="0.4">
      <c r="B59" s="65">
        <v>28</v>
      </c>
      <c r="C59" s="9"/>
      <c r="D59" s="8" t="s">
        <v>127</v>
      </c>
      <c r="E59" s="155" t="s">
        <v>41</v>
      </c>
      <c r="F59" s="99">
        <v>14</v>
      </c>
      <c r="G59" s="524"/>
      <c r="H59" s="156">
        <f>(F59*G59)</f>
        <v>0</v>
      </c>
    </row>
    <row r="60" spans="1:37" s="7" customFormat="1" ht="22.5" customHeight="1" thickBot="1" x14ac:dyDescent="0.4">
      <c r="A60" s="6"/>
      <c r="B60" s="607" t="s">
        <v>128</v>
      </c>
      <c r="C60" s="608"/>
      <c r="D60" s="608"/>
      <c r="E60" s="608"/>
      <c r="F60" s="608"/>
      <c r="G60" s="609"/>
      <c r="H60" s="167">
        <f>SUM(H55:H59)</f>
        <v>0</v>
      </c>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row>
    <row r="61" spans="1:37" s="372" customFormat="1" ht="18.75" x14ac:dyDescent="0.35">
      <c r="A61" s="371"/>
      <c r="B61" s="425"/>
      <c r="C61" s="426"/>
      <c r="D61" s="427" t="s">
        <v>281</v>
      </c>
      <c r="E61" s="426"/>
      <c r="F61" s="428"/>
      <c r="G61" s="426"/>
      <c r="H61" s="457"/>
    </row>
    <row r="62" spans="1:37" s="372" customFormat="1" ht="18.75" x14ac:dyDescent="0.35">
      <c r="A62" s="371"/>
      <c r="B62" s="429"/>
      <c r="C62" s="430"/>
      <c r="D62" s="431" t="s">
        <v>282</v>
      </c>
      <c r="E62" s="432"/>
      <c r="F62" s="433"/>
      <c r="G62" s="530"/>
      <c r="H62" s="458"/>
    </row>
    <row r="63" spans="1:37" s="372" customFormat="1" ht="56.25" x14ac:dyDescent="0.35">
      <c r="A63" s="371"/>
      <c r="B63" s="434">
        <v>29</v>
      </c>
      <c r="C63" s="435" t="s">
        <v>266</v>
      </c>
      <c r="D63" s="436" t="s">
        <v>286</v>
      </c>
      <c r="E63" s="437" t="s">
        <v>268</v>
      </c>
      <c r="F63" s="438">
        <v>3</v>
      </c>
      <c r="G63" s="531"/>
      <c r="H63" s="459">
        <f t="shared" ref="H63:H69" si="6">(F63*G63)</f>
        <v>0</v>
      </c>
    </row>
    <row r="64" spans="1:37" s="372" customFormat="1" ht="56.25" x14ac:dyDescent="0.35">
      <c r="A64" s="371"/>
      <c r="B64" s="439">
        <v>30</v>
      </c>
      <c r="C64" s="440" t="s">
        <v>266</v>
      </c>
      <c r="D64" s="8" t="s">
        <v>287</v>
      </c>
      <c r="E64" s="437" t="s">
        <v>268</v>
      </c>
      <c r="F64" s="438">
        <v>18</v>
      </c>
      <c r="G64" s="532"/>
      <c r="H64" s="459">
        <f t="shared" si="6"/>
        <v>0</v>
      </c>
    </row>
    <row r="65" spans="1:37" s="372" customFormat="1" ht="56.25" x14ac:dyDescent="0.35">
      <c r="A65" s="371"/>
      <c r="B65" s="439">
        <v>31</v>
      </c>
      <c r="C65" s="440" t="s">
        <v>266</v>
      </c>
      <c r="D65" s="441" t="s">
        <v>288</v>
      </c>
      <c r="E65" s="437" t="s">
        <v>268</v>
      </c>
      <c r="F65" s="438">
        <v>15</v>
      </c>
      <c r="G65" s="532"/>
      <c r="H65" s="459">
        <f t="shared" si="6"/>
        <v>0</v>
      </c>
    </row>
    <row r="66" spans="1:37" ht="75" x14ac:dyDescent="0.35">
      <c r="A66" s="2"/>
      <c r="B66" s="69">
        <v>32</v>
      </c>
      <c r="C66" s="68" t="s">
        <v>266</v>
      </c>
      <c r="D66" s="8" t="s">
        <v>289</v>
      </c>
      <c r="E66" s="155" t="s">
        <v>268</v>
      </c>
      <c r="F66" s="71">
        <v>1</v>
      </c>
      <c r="G66" s="63"/>
      <c r="H66" s="40">
        <f>(F66*G66)</f>
        <v>0</v>
      </c>
      <c r="I66"/>
      <c r="J66"/>
      <c r="K66"/>
      <c r="L66"/>
      <c r="M66"/>
      <c r="N66"/>
      <c r="O66"/>
      <c r="P66"/>
      <c r="Q66"/>
      <c r="R66"/>
      <c r="S66"/>
      <c r="T66"/>
      <c r="U66"/>
      <c r="V66"/>
      <c r="W66"/>
      <c r="X66"/>
      <c r="Y66"/>
      <c r="Z66"/>
      <c r="AA66"/>
      <c r="AB66"/>
      <c r="AC66"/>
      <c r="AD66"/>
      <c r="AE66"/>
      <c r="AF66"/>
      <c r="AG66"/>
      <c r="AH66"/>
      <c r="AI66"/>
      <c r="AJ66"/>
      <c r="AK66"/>
    </row>
    <row r="67" spans="1:37" s="372" customFormat="1" ht="75" x14ac:dyDescent="0.35">
      <c r="A67" s="371"/>
      <c r="B67" s="442">
        <v>33</v>
      </c>
      <c r="C67" s="440" t="s">
        <v>266</v>
      </c>
      <c r="D67" s="8" t="s">
        <v>271</v>
      </c>
      <c r="E67" s="437" t="s">
        <v>38</v>
      </c>
      <c r="F67" s="438">
        <v>64.400000000000006</v>
      </c>
      <c r="G67" s="532"/>
      <c r="H67" s="459">
        <f t="shared" si="6"/>
        <v>0</v>
      </c>
    </row>
    <row r="68" spans="1:37" s="372" customFormat="1" ht="56.25" x14ac:dyDescent="0.35">
      <c r="A68" s="371"/>
      <c r="B68" s="439">
        <v>34</v>
      </c>
      <c r="C68" s="440" t="s">
        <v>272</v>
      </c>
      <c r="D68" s="8" t="s">
        <v>273</v>
      </c>
      <c r="E68" s="443" t="s">
        <v>40</v>
      </c>
      <c r="F68" s="438">
        <v>1.35</v>
      </c>
      <c r="G68" s="532"/>
      <c r="H68" s="459">
        <f t="shared" si="6"/>
        <v>0</v>
      </c>
    </row>
    <row r="69" spans="1:37" ht="56.25" x14ac:dyDescent="0.35">
      <c r="A69" s="2"/>
      <c r="B69" s="69">
        <v>35</v>
      </c>
      <c r="C69" s="9"/>
      <c r="D69" s="8" t="s">
        <v>290</v>
      </c>
      <c r="E69" s="155" t="s">
        <v>268</v>
      </c>
      <c r="F69" s="71">
        <v>5</v>
      </c>
      <c r="G69" s="63"/>
      <c r="H69" s="40">
        <f t="shared" si="6"/>
        <v>0</v>
      </c>
      <c r="I69"/>
      <c r="J69"/>
      <c r="K69"/>
      <c r="L69"/>
      <c r="M69"/>
      <c r="N69"/>
      <c r="O69"/>
      <c r="P69"/>
      <c r="Q69"/>
      <c r="R69"/>
      <c r="S69"/>
      <c r="T69"/>
      <c r="U69"/>
      <c r="V69"/>
      <c r="W69"/>
      <c r="X69"/>
      <c r="Y69"/>
      <c r="Z69"/>
      <c r="AA69"/>
      <c r="AB69"/>
      <c r="AC69"/>
      <c r="AD69"/>
      <c r="AE69"/>
      <c r="AF69"/>
      <c r="AG69"/>
      <c r="AH69"/>
      <c r="AI69"/>
      <c r="AJ69"/>
      <c r="AK69"/>
    </row>
    <row r="70" spans="1:37" s="372" customFormat="1" ht="18.75" x14ac:dyDescent="0.35">
      <c r="A70" s="371"/>
      <c r="B70" s="444"/>
      <c r="C70" s="445"/>
      <c r="D70" s="446" t="s">
        <v>283</v>
      </c>
      <c r="E70" s="447"/>
      <c r="F70" s="438"/>
      <c r="G70" s="532"/>
      <c r="H70" s="460"/>
    </row>
    <row r="71" spans="1:37" s="372" customFormat="1" ht="56.25" x14ac:dyDescent="0.35">
      <c r="A71" s="371"/>
      <c r="B71" s="434">
        <v>36</v>
      </c>
      <c r="C71" s="435" t="s">
        <v>274</v>
      </c>
      <c r="D71" s="73" t="s">
        <v>275</v>
      </c>
      <c r="E71" s="448" t="s">
        <v>39</v>
      </c>
      <c r="F71" s="449">
        <v>1.35</v>
      </c>
      <c r="G71" s="531"/>
      <c r="H71" s="461">
        <f t="shared" ref="H71:H72" si="7">(F71*G71)</f>
        <v>0</v>
      </c>
    </row>
    <row r="72" spans="1:37" s="372" customFormat="1" ht="75" x14ac:dyDescent="0.35">
      <c r="A72" s="371"/>
      <c r="B72" s="439">
        <v>37</v>
      </c>
      <c r="C72" s="440" t="s">
        <v>274</v>
      </c>
      <c r="D72" s="8" t="s">
        <v>276</v>
      </c>
      <c r="E72" s="437" t="s">
        <v>39</v>
      </c>
      <c r="F72" s="438">
        <v>55.4</v>
      </c>
      <c r="G72" s="532"/>
      <c r="H72" s="459">
        <f t="shared" si="7"/>
        <v>0</v>
      </c>
    </row>
    <row r="73" spans="1:37" s="372" customFormat="1" ht="18.75" x14ac:dyDescent="0.35">
      <c r="A73" s="371"/>
      <c r="B73" s="444"/>
      <c r="C73" s="445"/>
      <c r="D73" s="446" t="s">
        <v>284</v>
      </c>
      <c r="E73" s="447"/>
      <c r="F73" s="438"/>
      <c r="G73" s="532"/>
      <c r="H73" s="460"/>
    </row>
    <row r="74" spans="1:37" s="372" customFormat="1" ht="75.75" thickBot="1" x14ac:dyDescent="0.4">
      <c r="A74" s="371"/>
      <c r="B74" s="450">
        <v>38</v>
      </c>
      <c r="C74" s="451"/>
      <c r="D74" s="379" t="s">
        <v>277</v>
      </c>
      <c r="E74" s="452" t="s">
        <v>268</v>
      </c>
      <c r="F74" s="453">
        <v>66</v>
      </c>
      <c r="G74" s="533"/>
      <c r="H74" s="462">
        <f>F74*G74</f>
        <v>0</v>
      </c>
    </row>
    <row r="75" spans="1:37" s="372" customFormat="1" ht="19.5" thickBot="1" x14ac:dyDescent="0.4">
      <c r="A75" s="371"/>
      <c r="B75" s="613" t="s">
        <v>285</v>
      </c>
      <c r="C75" s="614"/>
      <c r="D75" s="614"/>
      <c r="E75" s="614"/>
      <c r="F75" s="614"/>
      <c r="G75" s="615"/>
      <c r="H75" s="463">
        <f>SUM(H63:H74)</f>
        <v>0</v>
      </c>
    </row>
    <row r="76" spans="1:37" ht="19.5" thickBot="1" x14ac:dyDescent="0.4">
      <c r="B76" s="172"/>
      <c r="C76" s="173"/>
      <c r="D76" s="174"/>
      <c r="E76" s="175"/>
      <c r="F76" s="176"/>
      <c r="G76" s="177"/>
      <c r="H76" s="178"/>
    </row>
    <row r="77" spans="1:37" ht="37.5" customHeight="1" thickBot="1" x14ac:dyDescent="0.4">
      <c r="A77" s="10"/>
      <c r="B77" s="38"/>
      <c r="C77" s="88"/>
      <c r="D77" s="601" t="s">
        <v>171</v>
      </c>
      <c r="E77" s="602"/>
      <c r="F77" s="602"/>
      <c r="G77" s="603"/>
      <c r="H77" s="89"/>
    </row>
    <row r="78" spans="1:37" ht="18.75" x14ac:dyDescent="0.35">
      <c r="A78" s="10"/>
      <c r="B78" s="29"/>
      <c r="C78" s="30"/>
      <c r="D78" s="253" t="s">
        <v>50</v>
      </c>
      <c r="E78" s="90"/>
      <c r="F78" s="91"/>
      <c r="G78" s="90"/>
      <c r="H78" s="179">
        <f>H30</f>
        <v>0</v>
      </c>
    </row>
    <row r="79" spans="1:37" s="2" customFormat="1" ht="18.75" x14ac:dyDescent="0.35">
      <c r="A79" s="10"/>
      <c r="B79" s="31"/>
      <c r="C79" s="9"/>
      <c r="D79" s="255" t="s">
        <v>51</v>
      </c>
      <c r="E79" s="56"/>
      <c r="F79" s="57"/>
      <c r="G79" s="58"/>
      <c r="H79" s="180">
        <f>H38</f>
        <v>0</v>
      </c>
      <c r="J79" s="181"/>
    </row>
    <row r="80" spans="1:37" s="2" customFormat="1" ht="18.75" x14ac:dyDescent="0.35">
      <c r="A80" s="10"/>
      <c r="B80" s="50"/>
      <c r="C80" s="51"/>
      <c r="D80" s="255" t="s">
        <v>52</v>
      </c>
      <c r="E80" s="59"/>
      <c r="F80" s="57"/>
      <c r="G80" s="58"/>
      <c r="H80" s="180">
        <f>H43</f>
        <v>0</v>
      </c>
    </row>
    <row r="81" spans="1:37" s="2" customFormat="1" ht="18.75" x14ac:dyDescent="0.35">
      <c r="A81" s="1"/>
      <c r="B81" s="11"/>
      <c r="C81" s="8"/>
      <c r="D81" s="51" t="s">
        <v>129</v>
      </c>
      <c r="E81" s="59"/>
      <c r="F81" s="60"/>
      <c r="G81" s="59"/>
      <c r="H81" s="180">
        <f>H53</f>
        <v>0</v>
      </c>
    </row>
    <row r="82" spans="1:37" s="2" customFormat="1" ht="18.75" x14ac:dyDescent="0.35">
      <c r="A82" s="1"/>
      <c r="B82" s="11"/>
      <c r="C82" s="8"/>
      <c r="D82" s="51" t="s">
        <v>54</v>
      </c>
      <c r="E82" s="59"/>
      <c r="F82" s="60"/>
      <c r="G82" s="59"/>
      <c r="H82" s="182">
        <f>H60</f>
        <v>0</v>
      </c>
    </row>
    <row r="83" spans="1:37" s="2" customFormat="1" ht="33.75" customHeight="1" thickBot="1" x14ac:dyDescent="0.4">
      <c r="A83" s="1"/>
      <c r="B83" s="183"/>
      <c r="C83" s="184"/>
      <c r="D83" s="264" t="s">
        <v>106</v>
      </c>
      <c r="E83" s="185"/>
      <c r="F83" s="185"/>
      <c r="G83" s="185"/>
      <c r="H83" s="186">
        <f>H75</f>
        <v>0</v>
      </c>
    </row>
    <row r="84" spans="1:37" s="2" customFormat="1" ht="33.75" customHeight="1" thickBot="1" x14ac:dyDescent="0.4">
      <c r="A84" s="1"/>
      <c r="B84" s="85"/>
      <c r="C84" s="86"/>
      <c r="D84" s="87" t="s">
        <v>237</v>
      </c>
      <c r="E84" s="87"/>
      <c r="F84" s="87"/>
      <c r="G84" s="87"/>
      <c r="H84" s="187">
        <f>SUM(H78:H83)</f>
        <v>0</v>
      </c>
      <c r="J84" s="145"/>
    </row>
    <row r="85" spans="1:37" ht="19.5" thickBot="1" x14ac:dyDescent="0.4">
      <c r="B85" s="172"/>
      <c r="C85" s="173"/>
      <c r="D85" s="174"/>
      <c r="E85" s="175"/>
      <c r="F85" s="176"/>
      <c r="G85" s="177"/>
      <c r="H85" s="178"/>
      <c r="J85" s="145"/>
    </row>
    <row r="86" spans="1:37" s="2" customFormat="1" ht="18.75" thickBot="1" x14ac:dyDescent="0.4">
      <c r="A86" s="1"/>
      <c r="B86" s="46"/>
      <c r="C86" s="46"/>
      <c r="D86" s="47"/>
      <c r="E86" s="46"/>
      <c r="F86" s="13"/>
      <c r="G86" s="48"/>
      <c r="H86" s="49"/>
    </row>
    <row r="87" spans="1:37" s="2" customFormat="1" ht="19.5" thickBot="1" x14ac:dyDescent="0.4">
      <c r="A87" s="1"/>
      <c r="B87" s="52"/>
      <c r="C87" s="52"/>
      <c r="D87" s="610" t="s">
        <v>170</v>
      </c>
      <c r="E87" s="611"/>
      <c r="F87" s="611"/>
      <c r="G87" s="612"/>
      <c r="H87" s="188"/>
    </row>
    <row r="88" spans="1:37" s="2" customFormat="1" ht="18.75" customHeight="1" thickBot="1" x14ac:dyDescent="0.4">
      <c r="A88" s="1"/>
      <c r="B88" s="46"/>
      <c r="C88" s="46"/>
      <c r="D88" s="594" t="s">
        <v>169</v>
      </c>
      <c r="E88" s="595"/>
      <c r="F88" s="595"/>
      <c r="G88" s="596"/>
      <c r="H88" s="189">
        <f>H84</f>
        <v>0</v>
      </c>
    </row>
    <row r="89" spans="1:37" s="2" customFormat="1" ht="19.5" thickBot="1" x14ac:dyDescent="0.4">
      <c r="A89" s="1"/>
      <c r="B89" s="80"/>
      <c r="C89" s="80"/>
      <c r="D89" s="597" t="s">
        <v>130</v>
      </c>
      <c r="E89" s="598"/>
      <c r="F89" s="598"/>
      <c r="G89" s="599"/>
      <c r="H89" s="190">
        <f>SUM(H88:H88)</f>
        <v>0</v>
      </c>
    </row>
    <row r="90" spans="1:37" s="2" customFormat="1" ht="18.75" x14ac:dyDescent="0.35">
      <c r="A90" s="1"/>
      <c r="B90" s="80"/>
      <c r="C90" s="80"/>
      <c r="D90" s="191"/>
      <c r="E90" s="191"/>
      <c r="F90" s="191"/>
      <c r="G90" s="191"/>
      <c r="H90" s="192"/>
    </row>
    <row r="91" spans="1:37" ht="18.75" x14ac:dyDescent="0.35">
      <c r="A91" s="79"/>
      <c r="B91" s="80"/>
      <c r="C91" s="80"/>
      <c r="D91" s="81" t="s">
        <v>84</v>
      </c>
      <c r="E91" s="80"/>
      <c r="F91" s="82"/>
      <c r="G91" s="83"/>
      <c r="H91" s="84"/>
      <c r="I91"/>
      <c r="J91"/>
      <c r="K91"/>
      <c r="L91"/>
      <c r="M91"/>
      <c r="N91"/>
      <c r="O91"/>
      <c r="P91"/>
      <c r="Q91"/>
      <c r="R91"/>
      <c r="S91"/>
      <c r="T91"/>
      <c r="U91"/>
      <c r="V91"/>
      <c r="W91"/>
      <c r="X91"/>
      <c r="Y91"/>
      <c r="Z91"/>
      <c r="AA91"/>
      <c r="AB91"/>
      <c r="AC91"/>
      <c r="AD91"/>
      <c r="AE91"/>
      <c r="AF91"/>
      <c r="AG91"/>
      <c r="AH91"/>
      <c r="AI91"/>
      <c r="AJ91"/>
      <c r="AK91"/>
    </row>
    <row r="92" spans="1:37" ht="18.75" x14ac:dyDescent="0.35">
      <c r="A92" s="79"/>
      <c r="B92" s="80"/>
      <c r="C92" s="80"/>
      <c r="D92" s="81" t="s">
        <v>85</v>
      </c>
      <c r="E92" s="80"/>
      <c r="F92" s="82"/>
      <c r="G92" s="83"/>
      <c r="H92" s="84"/>
      <c r="I92"/>
      <c r="J92"/>
      <c r="K92"/>
      <c r="L92"/>
      <c r="M92"/>
      <c r="N92"/>
      <c r="O92"/>
      <c r="P92"/>
      <c r="Q92"/>
      <c r="R92"/>
      <c r="S92"/>
      <c r="T92"/>
      <c r="U92"/>
      <c r="V92"/>
      <c r="W92"/>
      <c r="X92"/>
      <c r="Y92"/>
      <c r="Z92"/>
      <c r="AA92"/>
      <c r="AB92"/>
      <c r="AC92"/>
      <c r="AD92"/>
      <c r="AE92"/>
      <c r="AF92"/>
      <c r="AG92"/>
      <c r="AH92"/>
      <c r="AI92"/>
      <c r="AJ92"/>
      <c r="AK92"/>
    </row>
    <row r="93" spans="1:37" ht="18.75" x14ac:dyDescent="0.35">
      <c r="A93" s="79"/>
      <c r="B93" s="80"/>
      <c r="C93" s="80"/>
      <c r="D93" s="81" t="s">
        <v>86</v>
      </c>
      <c r="E93" s="80"/>
      <c r="F93" s="82"/>
      <c r="G93" s="83"/>
      <c r="H93" s="84"/>
      <c r="I93"/>
      <c r="J93"/>
      <c r="K93"/>
      <c r="L93"/>
      <c r="M93"/>
      <c r="N93"/>
      <c r="O93"/>
      <c r="P93"/>
      <c r="Q93"/>
      <c r="R93"/>
      <c r="S93"/>
      <c r="T93"/>
      <c r="U93"/>
      <c r="V93"/>
      <c r="W93"/>
      <c r="X93"/>
      <c r="Y93"/>
      <c r="Z93"/>
      <c r="AA93"/>
      <c r="AB93"/>
      <c r="AC93"/>
      <c r="AD93"/>
      <c r="AE93"/>
      <c r="AF93"/>
      <c r="AG93"/>
      <c r="AH93"/>
      <c r="AI93"/>
      <c r="AJ93"/>
      <c r="AK93"/>
    </row>
  </sheetData>
  <mergeCells count="33">
    <mergeCell ref="K4:N4"/>
    <mergeCell ref="D5:H5"/>
    <mergeCell ref="K5:N5"/>
    <mergeCell ref="D9:H9"/>
    <mergeCell ref="B1:H1"/>
    <mergeCell ref="B2:H2"/>
    <mergeCell ref="B3:H3"/>
    <mergeCell ref="D4:H4"/>
    <mergeCell ref="D6:H6"/>
    <mergeCell ref="K6:Q6"/>
    <mergeCell ref="D7:H7"/>
    <mergeCell ref="L7:R7"/>
    <mergeCell ref="D8:H8"/>
    <mergeCell ref="B38:G38"/>
    <mergeCell ref="D10:H10"/>
    <mergeCell ref="D11:H11"/>
    <mergeCell ref="D12:H12"/>
    <mergeCell ref="D13:H13"/>
    <mergeCell ref="D14:H14"/>
    <mergeCell ref="D15:H15"/>
    <mergeCell ref="D16:H16"/>
    <mergeCell ref="D17:H17"/>
    <mergeCell ref="D18:H18"/>
    <mergeCell ref="D19:H19"/>
    <mergeCell ref="B30:G30"/>
    <mergeCell ref="D88:G88"/>
    <mergeCell ref="D89:G89"/>
    <mergeCell ref="B43:G43"/>
    <mergeCell ref="B53:G53"/>
    <mergeCell ref="B60:G60"/>
    <mergeCell ref="D77:G77"/>
    <mergeCell ref="D87:G87"/>
    <mergeCell ref="B75:G75"/>
  </mergeCells>
  <pageMargins left="0.70866141732283505" right="0.70866141732283505" top="0.74803149606299202" bottom="0.74803149606299202" header="0.31496062992126" footer="0.31496062992126"/>
  <pageSetup paperSize="9" scale="55" fitToHeight="0" orientation="portrait" r:id="rId1"/>
  <headerFooter>
    <oddHeader>&amp;CБАРАЊЕ ЗА ПОНУДИ - Тендер 8 - Дел 2 - Анекс 1
Реф. Бр.: LRCP-9034-9210-MK-RFB-A.2.1.8 - Тендер 8 -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Центар&amp;CРеконструкција на ул.Алберт Ајнштајн, Андон Дуков и Донбас&amp;R&amp;P/&amp;N</oddFooter>
  </headerFooter>
  <rowBreaks count="2" manualBreakCount="2">
    <brk id="19" max="7" man="1"/>
    <brk id="43" max="7" man="1"/>
  </rowBreaks>
  <colBreaks count="1" manualBreakCount="1">
    <brk id="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1DA33-2714-4A4D-BBF9-460F9C83DB10}">
  <sheetPr>
    <pageSetUpPr fitToPage="1"/>
  </sheetPr>
  <dimension ref="A1:AK98"/>
  <sheetViews>
    <sheetView view="pageBreakPreview" zoomScaleNormal="115" zoomScaleSheetLayoutView="100" zoomScalePageLayoutView="40" workbookViewId="0">
      <selection activeCell="K90" sqref="K90"/>
    </sheetView>
  </sheetViews>
  <sheetFormatPr defaultRowHeight="18" x14ac:dyDescent="0.35"/>
  <cols>
    <col min="1" max="1" width="3.42578125" style="1" customWidth="1"/>
    <col min="2" max="2" width="7.7109375" style="46" customWidth="1"/>
    <col min="3" max="3" width="10.140625" style="46" customWidth="1"/>
    <col min="4" max="4" width="64.140625" style="47" customWidth="1"/>
    <col min="5" max="5" width="10" style="46" customWidth="1"/>
    <col min="6" max="6" width="18.140625" style="13" customWidth="1"/>
    <col min="7" max="7" width="15.42578125" style="250" customWidth="1"/>
    <col min="8" max="8" width="21.5703125" style="251" customWidth="1"/>
    <col min="9" max="37" width="9.140625" style="2"/>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1:8" ht="84.75" customHeight="1" thickBot="1" x14ac:dyDescent="0.4">
      <c r="B1" s="566" t="s">
        <v>175</v>
      </c>
      <c r="C1" s="567"/>
      <c r="D1" s="567"/>
      <c r="E1" s="567"/>
      <c r="F1" s="567"/>
      <c r="G1" s="567"/>
      <c r="H1" s="568"/>
    </row>
    <row r="2" spans="1:8" ht="19.5" thickBot="1" x14ac:dyDescent="0.4">
      <c r="B2" s="569" t="s">
        <v>0</v>
      </c>
      <c r="C2" s="570"/>
      <c r="D2" s="570"/>
      <c r="E2" s="570"/>
      <c r="F2" s="570"/>
      <c r="G2" s="570"/>
      <c r="H2" s="571"/>
    </row>
    <row r="3" spans="1:8" ht="42.75" customHeight="1" thickBot="1" x14ac:dyDescent="0.4">
      <c r="B3" s="617" t="s">
        <v>315</v>
      </c>
      <c r="C3" s="618"/>
      <c r="D3" s="618"/>
      <c r="E3" s="618"/>
      <c r="F3" s="618"/>
      <c r="G3" s="618"/>
      <c r="H3" s="619"/>
    </row>
    <row r="4" spans="1:8" ht="24" customHeight="1" x14ac:dyDescent="0.35">
      <c r="B4" s="211"/>
      <c r="C4" s="28"/>
      <c r="D4" s="575" t="s">
        <v>1</v>
      </c>
      <c r="E4" s="575"/>
      <c r="F4" s="575"/>
      <c r="G4" s="575"/>
      <c r="H4" s="576"/>
    </row>
    <row r="5" spans="1:8" ht="46.5" customHeight="1" x14ac:dyDescent="0.35">
      <c r="A5" s="3"/>
      <c r="B5" s="212"/>
      <c r="C5" s="9" t="s">
        <v>2</v>
      </c>
      <c r="D5" s="621" t="s">
        <v>3</v>
      </c>
      <c r="E5" s="624"/>
      <c r="F5" s="624"/>
      <c r="G5" s="624"/>
      <c r="H5" s="625"/>
    </row>
    <row r="6" spans="1:8" ht="134.25" customHeight="1" x14ac:dyDescent="0.35">
      <c r="A6" s="3"/>
      <c r="B6" s="31"/>
      <c r="C6" s="9" t="s">
        <v>4</v>
      </c>
      <c r="D6" s="621" t="s">
        <v>5</v>
      </c>
      <c r="E6" s="622"/>
      <c r="F6" s="622"/>
      <c r="G6" s="622"/>
      <c r="H6" s="623"/>
    </row>
    <row r="7" spans="1:8" ht="81" customHeight="1" x14ac:dyDescent="0.35">
      <c r="A7" s="3"/>
      <c r="B7" s="69"/>
      <c r="C7" s="9" t="s">
        <v>6</v>
      </c>
      <c r="D7" s="564" t="s">
        <v>7</v>
      </c>
      <c r="E7" s="564"/>
      <c r="F7" s="564"/>
      <c r="G7" s="564"/>
      <c r="H7" s="565"/>
    </row>
    <row r="8" spans="1:8" ht="85.5" customHeight="1" x14ac:dyDescent="0.35">
      <c r="A8" s="3"/>
      <c r="B8" s="69"/>
      <c r="C8" s="9" t="s">
        <v>8</v>
      </c>
      <c r="D8" s="564" t="s">
        <v>80</v>
      </c>
      <c r="E8" s="564"/>
      <c r="F8" s="564"/>
      <c r="G8" s="564"/>
      <c r="H8" s="565"/>
    </row>
    <row r="9" spans="1:8" ht="143.25" customHeight="1" x14ac:dyDescent="0.35">
      <c r="A9" s="3"/>
      <c r="B9" s="69"/>
      <c r="C9" s="9" t="s">
        <v>9</v>
      </c>
      <c r="D9" s="564" t="s">
        <v>61</v>
      </c>
      <c r="E9" s="564"/>
      <c r="F9" s="564"/>
      <c r="G9" s="564"/>
      <c r="H9" s="565"/>
    </row>
    <row r="10" spans="1:8" ht="88.5" customHeight="1" x14ac:dyDescent="0.35">
      <c r="A10" s="3"/>
      <c r="B10" s="69"/>
      <c r="C10" s="9" t="s">
        <v>10</v>
      </c>
      <c r="D10" s="564" t="s">
        <v>62</v>
      </c>
      <c r="E10" s="564"/>
      <c r="F10" s="564"/>
      <c r="G10" s="564"/>
      <c r="H10" s="565"/>
    </row>
    <row r="11" spans="1:8" ht="45" customHeight="1" x14ac:dyDescent="0.35">
      <c r="A11" s="3"/>
      <c r="B11" s="69"/>
      <c r="C11" s="9" t="s">
        <v>11</v>
      </c>
      <c r="D11" s="564" t="s">
        <v>12</v>
      </c>
      <c r="E11" s="564"/>
      <c r="F11" s="564"/>
      <c r="G11" s="564"/>
      <c r="H11" s="565"/>
    </row>
    <row r="12" spans="1:8" ht="138.75" customHeight="1" x14ac:dyDescent="0.35">
      <c r="A12" s="3"/>
      <c r="B12" s="69"/>
      <c r="C12" s="9" t="s">
        <v>13</v>
      </c>
      <c r="D12" s="564" t="s">
        <v>95</v>
      </c>
      <c r="E12" s="564"/>
      <c r="F12" s="564"/>
      <c r="G12" s="564"/>
      <c r="H12" s="565"/>
    </row>
    <row r="13" spans="1:8" ht="82.5" customHeight="1" x14ac:dyDescent="0.35">
      <c r="A13" s="3"/>
      <c r="B13" s="69"/>
      <c r="C13" s="26" t="s">
        <v>14</v>
      </c>
      <c r="D13" s="564" t="s">
        <v>15</v>
      </c>
      <c r="E13" s="564"/>
      <c r="F13" s="564"/>
      <c r="G13" s="564"/>
      <c r="H13" s="565"/>
    </row>
    <row r="14" spans="1:8" ht="109.5" customHeight="1" x14ac:dyDescent="0.35">
      <c r="A14" s="3"/>
      <c r="B14" s="69"/>
      <c r="C14" s="9" t="s">
        <v>16</v>
      </c>
      <c r="D14" s="626" t="s">
        <v>96</v>
      </c>
      <c r="E14" s="627"/>
      <c r="F14" s="627"/>
      <c r="G14" s="627"/>
      <c r="H14" s="628"/>
    </row>
    <row r="15" spans="1:8" ht="182.25" customHeight="1" x14ac:dyDescent="0.35">
      <c r="A15" s="3"/>
      <c r="B15" s="69"/>
      <c r="C15" s="9" t="s">
        <v>17</v>
      </c>
      <c r="D15" s="564" t="s">
        <v>18</v>
      </c>
      <c r="E15" s="564"/>
      <c r="F15" s="564"/>
      <c r="G15" s="564"/>
      <c r="H15" s="565"/>
    </row>
    <row r="16" spans="1:8" ht="142.5" customHeight="1" x14ac:dyDescent="0.35">
      <c r="A16" s="3"/>
      <c r="B16" s="69"/>
      <c r="C16" s="9" t="s">
        <v>19</v>
      </c>
      <c r="D16" s="621" t="s">
        <v>20</v>
      </c>
      <c r="E16" s="622"/>
      <c r="F16" s="622"/>
      <c r="G16" s="622"/>
      <c r="H16" s="623"/>
    </row>
    <row r="17" spans="1:37" ht="98.25" customHeight="1" x14ac:dyDescent="0.35">
      <c r="A17" s="3"/>
      <c r="B17" s="69"/>
      <c r="C17" s="9" t="s">
        <v>21</v>
      </c>
      <c r="D17" s="621" t="s">
        <v>22</v>
      </c>
      <c r="E17" s="622"/>
      <c r="F17" s="622"/>
      <c r="G17" s="622"/>
      <c r="H17" s="623"/>
    </row>
    <row r="18" spans="1:37" ht="84" customHeight="1" x14ac:dyDescent="0.35">
      <c r="A18" s="3"/>
      <c r="B18" s="69"/>
      <c r="C18" s="9" t="s">
        <v>23</v>
      </c>
      <c r="D18" s="621" t="s">
        <v>81</v>
      </c>
      <c r="E18" s="622"/>
      <c r="F18" s="622"/>
      <c r="G18" s="622"/>
      <c r="H18" s="623"/>
    </row>
    <row r="19" spans="1:37" ht="66.75" customHeight="1" thickBot="1" x14ac:dyDescent="0.4">
      <c r="A19" s="3"/>
      <c r="B19" s="32"/>
      <c r="C19" s="33" t="s">
        <v>24</v>
      </c>
      <c r="D19" s="586" t="s">
        <v>82</v>
      </c>
      <c r="E19" s="586"/>
      <c r="F19" s="586"/>
      <c r="G19" s="586"/>
      <c r="H19" s="587"/>
    </row>
    <row r="20" spans="1:37" ht="18.75" thickBot="1" x14ac:dyDescent="0.4">
      <c r="B20" s="34"/>
      <c r="C20" s="34"/>
      <c r="D20" s="34"/>
      <c r="E20" s="34"/>
      <c r="F20" s="4"/>
      <c r="G20" s="213"/>
      <c r="H20" s="214"/>
    </row>
    <row r="21" spans="1:37" ht="56.25" x14ac:dyDescent="0.35">
      <c r="B21" s="29" t="s">
        <v>25</v>
      </c>
      <c r="C21" s="35" t="s">
        <v>56</v>
      </c>
      <c r="D21" s="35" t="s">
        <v>26</v>
      </c>
      <c r="E21" s="35" t="s">
        <v>27</v>
      </c>
      <c r="F21" s="5" t="s">
        <v>28</v>
      </c>
      <c r="G21" s="215" t="s">
        <v>29</v>
      </c>
      <c r="H21" s="216" t="s">
        <v>30</v>
      </c>
    </row>
    <row r="22" spans="1:37" ht="19.5" thickBot="1" x14ac:dyDescent="0.4">
      <c r="B22" s="217">
        <v>1</v>
      </c>
      <c r="C22" s="218">
        <v>2</v>
      </c>
      <c r="D22" s="218">
        <v>3</v>
      </c>
      <c r="E22" s="218">
        <v>4</v>
      </c>
      <c r="F22" s="218">
        <v>5</v>
      </c>
      <c r="G22" s="219">
        <v>6</v>
      </c>
      <c r="H22" s="220">
        <v>7</v>
      </c>
    </row>
    <row r="23" spans="1:37" ht="18.75" x14ac:dyDescent="0.35">
      <c r="B23" s="38"/>
      <c r="C23" s="35"/>
      <c r="D23" s="221" t="s">
        <v>31</v>
      </c>
      <c r="E23" s="222"/>
      <c r="F23" s="45"/>
      <c r="G23" s="223"/>
      <c r="H23" s="224"/>
    </row>
    <row r="24" spans="1:37" ht="18.75" customHeight="1" x14ac:dyDescent="0.35">
      <c r="B24" s="65">
        <v>1</v>
      </c>
      <c r="C24" s="77" t="s">
        <v>67</v>
      </c>
      <c r="D24" s="39" t="s">
        <v>32</v>
      </c>
      <c r="E24" s="193" t="s">
        <v>33</v>
      </c>
      <c r="F24" s="123">
        <v>1</v>
      </c>
      <c r="G24" s="74"/>
      <c r="H24" s="100">
        <f>G24*F24</f>
        <v>0</v>
      </c>
    </row>
    <row r="25" spans="1:37" ht="39" customHeight="1" x14ac:dyDescent="0.35">
      <c r="B25" s="65">
        <v>2</v>
      </c>
      <c r="C25" s="9" t="s">
        <v>57</v>
      </c>
      <c r="D25" s="66" t="s">
        <v>34</v>
      </c>
      <c r="E25" s="155" t="s">
        <v>33</v>
      </c>
      <c r="F25" s="67">
        <v>1</v>
      </c>
      <c r="G25" s="225"/>
      <c r="H25" s="100">
        <f t="shared" ref="H25:H29" si="0">G25*F25</f>
        <v>0</v>
      </c>
    </row>
    <row r="26" spans="1:37" ht="23.25" customHeight="1" x14ac:dyDescent="0.35">
      <c r="B26" s="65">
        <v>3</v>
      </c>
      <c r="C26" s="68" t="s">
        <v>68</v>
      </c>
      <c r="D26" s="39" t="s">
        <v>35</v>
      </c>
      <c r="E26" s="155" t="s">
        <v>33</v>
      </c>
      <c r="F26" s="67">
        <v>1</v>
      </c>
      <c r="G26" s="225"/>
      <c r="H26" s="100">
        <f t="shared" si="0"/>
        <v>0</v>
      </c>
    </row>
    <row r="27" spans="1:37" ht="56.25" customHeight="1" x14ac:dyDescent="0.35">
      <c r="B27" s="65">
        <v>4</v>
      </c>
      <c r="C27" s="68" t="s">
        <v>69</v>
      </c>
      <c r="D27" s="39" t="s">
        <v>138</v>
      </c>
      <c r="E27" s="155" t="s">
        <v>33</v>
      </c>
      <c r="F27" s="67">
        <v>1</v>
      </c>
      <c r="G27" s="225"/>
      <c r="H27" s="100">
        <f t="shared" si="0"/>
        <v>0</v>
      </c>
    </row>
    <row r="28" spans="1:37" ht="72" customHeight="1" x14ac:dyDescent="0.35">
      <c r="B28" s="65">
        <v>5</v>
      </c>
      <c r="C28" s="68" t="s">
        <v>70</v>
      </c>
      <c r="D28" s="278" t="s">
        <v>60</v>
      </c>
      <c r="E28" s="155" t="s">
        <v>33</v>
      </c>
      <c r="F28" s="67">
        <v>1</v>
      </c>
      <c r="G28" s="225"/>
      <c r="H28" s="100">
        <f t="shared" si="0"/>
        <v>0</v>
      </c>
    </row>
    <row r="29" spans="1:37" ht="41.25" customHeight="1" thickBot="1" x14ac:dyDescent="0.4">
      <c r="B29" s="19">
        <v>6</v>
      </c>
      <c r="C29" s="41">
        <v>14</v>
      </c>
      <c r="D29" s="279" t="s">
        <v>83</v>
      </c>
      <c r="E29" s="226" t="s">
        <v>33</v>
      </c>
      <c r="F29" s="227">
        <v>1</v>
      </c>
      <c r="G29" s="228"/>
      <c r="H29" s="419">
        <f t="shared" si="0"/>
        <v>0</v>
      </c>
    </row>
    <row r="30" spans="1:37" ht="21" customHeight="1" thickBot="1" x14ac:dyDescent="0.4">
      <c r="B30" s="229"/>
      <c r="C30" s="230"/>
      <c r="D30" s="230"/>
      <c r="E30" s="570" t="s">
        <v>58</v>
      </c>
      <c r="F30" s="570"/>
      <c r="G30" s="629"/>
      <c r="H30" s="139">
        <f>SUM(H24:H29)</f>
        <v>0</v>
      </c>
    </row>
    <row r="31" spans="1:37" s="7" customFormat="1" ht="18.75" x14ac:dyDescent="0.25">
      <c r="A31" s="6"/>
      <c r="B31" s="464"/>
      <c r="C31" s="30"/>
      <c r="D31" s="232" t="s">
        <v>36</v>
      </c>
      <c r="E31" s="465"/>
      <c r="F31" s="233"/>
      <c r="G31" s="234"/>
      <c r="H31" s="23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198" customFormat="1" ht="21" customHeight="1" x14ac:dyDescent="0.35">
      <c r="A32" s="197"/>
      <c r="B32" s="65">
        <v>7</v>
      </c>
      <c r="C32" s="68" t="s">
        <v>71</v>
      </c>
      <c r="D32" s="8" t="s">
        <v>87</v>
      </c>
      <c r="E32" s="155" t="s">
        <v>37</v>
      </c>
      <c r="F32" s="71">
        <v>1.44</v>
      </c>
      <c r="G32" s="74"/>
      <c r="H32" s="40">
        <f t="shared" ref="H32:H38" si="1">F32*G32</f>
        <v>0</v>
      </c>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row>
    <row r="33" spans="1:37" s="207" customFormat="1" ht="56.25" x14ac:dyDescent="0.35">
      <c r="A33" s="280"/>
      <c r="B33" s="466">
        <v>8</v>
      </c>
      <c r="C33" s="68" t="s">
        <v>72</v>
      </c>
      <c r="D33" s="8" t="s">
        <v>139</v>
      </c>
      <c r="E33" s="155" t="s">
        <v>39</v>
      </c>
      <c r="F33" s="71">
        <v>1660</v>
      </c>
      <c r="G33" s="63"/>
      <c r="H33" s="40">
        <f t="shared" si="1"/>
        <v>0</v>
      </c>
    </row>
    <row r="34" spans="1:37" s="197" customFormat="1" ht="74.25" customHeight="1" x14ac:dyDescent="0.35">
      <c r="B34" s="65">
        <v>9</v>
      </c>
      <c r="C34" s="68" t="s">
        <v>72</v>
      </c>
      <c r="D34" s="8" t="s">
        <v>141</v>
      </c>
      <c r="E34" s="155" t="s">
        <v>39</v>
      </c>
      <c r="F34" s="71">
        <v>4080</v>
      </c>
      <c r="G34" s="63"/>
      <c r="H34" s="40">
        <f>F34*G34</f>
        <v>0</v>
      </c>
    </row>
    <row r="35" spans="1:37" s="207" customFormat="1" ht="56.25" x14ac:dyDescent="0.35">
      <c r="A35" s="280"/>
      <c r="B35" s="466">
        <v>10</v>
      </c>
      <c r="C35" s="68" t="s">
        <v>72</v>
      </c>
      <c r="D35" s="8" t="s">
        <v>140</v>
      </c>
      <c r="E35" s="155" t="s">
        <v>38</v>
      </c>
      <c r="F35" s="71">
        <v>15</v>
      </c>
      <c r="G35" s="63"/>
      <c r="H35" s="40">
        <f t="shared" si="1"/>
        <v>0</v>
      </c>
    </row>
    <row r="36" spans="1:37" s="198" customFormat="1" ht="54" customHeight="1" x14ac:dyDescent="0.35">
      <c r="A36" s="197"/>
      <c r="B36" s="65">
        <v>11</v>
      </c>
      <c r="C36" s="68" t="s">
        <v>72</v>
      </c>
      <c r="D36" s="73" t="s">
        <v>142</v>
      </c>
      <c r="E36" s="155" t="s">
        <v>39</v>
      </c>
      <c r="F36" s="71">
        <v>3650</v>
      </c>
      <c r="G36" s="63"/>
      <c r="H36" s="40">
        <f t="shared" si="1"/>
        <v>0</v>
      </c>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row>
    <row r="37" spans="1:37" s="197" customFormat="1" ht="53.25" customHeight="1" x14ac:dyDescent="0.35">
      <c r="B37" s="65">
        <v>12</v>
      </c>
      <c r="C37" s="77" t="s">
        <v>144</v>
      </c>
      <c r="D37" s="8" t="s">
        <v>145</v>
      </c>
      <c r="E37" s="155" t="s">
        <v>41</v>
      </c>
      <c r="F37" s="71">
        <v>17</v>
      </c>
      <c r="G37" s="63"/>
      <c r="H37" s="40">
        <f t="shared" si="1"/>
        <v>0</v>
      </c>
    </row>
    <row r="38" spans="1:37" s="18" customFormat="1" ht="38.25" customHeight="1" thickBot="1" x14ac:dyDescent="0.4">
      <c r="A38" s="17"/>
      <c r="B38" s="137">
        <v>13</v>
      </c>
      <c r="C38" s="138" t="s">
        <v>91</v>
      </c>
      <c r="D38" s="373" t="s">
        <v>146</v>
      </c>
      <c r="E38" s="226" t="s">
        <v>38</v>
      </c>
      <c r="F38" s="76">
        <v>20</v>
      </c>
      <c r="G38" s="377"/>
      <c r="H38" s="40">
        <f t="shared" si="1"/>
        <v>0</v>
      </c>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row>
    <row r="39" spans="1:37" s="7" customFormat="1" ht="19.899999999999999" customHeight="1" thickBot="1" x14ac:dyDescent="0.4">
      <c r="A39" s="6"/>
      <c r="B39" s="604" t="s">
        <v>42</v>
      </c>
      <c r="C39" s="605"/>
      <c r="D39" s="605"/>
      <c r="E39" s="605"/>
      <c r="F39" s="605"/>
      <c r="G39" s="606"/>
      <c r="H39" s="139">
        <f>SUM(H32:H38)</f>
        <v>0</v>
      </c>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s="7" customFormat="1" ht="16.149999999999999" customHeight="1" x14ac:dyDescent="0.35">
      <c r="A40" s="6"/>
      <c r="B40" s="134"/>
      <c r="C40" s="136"/>
      <c r="D40" s="236" t="s">
        <v>43</v>
      </c>
      <c r="E40" s="289"/>
      <c r="F40" s="15"/>
      <c r="G40" s="237"/>
      <c r="H40" s="238"/>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s="198" customFormat="1" ht="177" customHeight="1" x14ac:dyDescent="0.35">
      <c r="A41" s="197"/>
      <c r="B41" s="65">
        <v>14</v>
      </c>
      <c r="C41" s="68" t="s">
        <v>73</v>
      </c>
      <c r="D41" s="467" t="s">
        <v>147</v>
      </c>
      <c r="E41" s="155" t="s">
        <v>40</v>
      </c>
      <c r="F41" s="99">
        <v>2908.5</v>
      </c>
      <c r="G41" s="63"/>
      <c r="H41" s="40">
        <f>F41*G41</f>
        <v>0</v>
      </c>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row>
    <row r="42" spans="1:37" s="198" customFormat="1" ht="54" customHeight="1" x14ac:dyDescent="0.35">
      <c r="A42" s="197"/>
      <c r="B42" s="65">
        <v>15</v>
      </c>
      <c r="C42" s="77" t="s">
        <v>239</v>
      </c>
      <c r="D42" s="73" t="s">
        <v>143</v>
      </c>
      <c r="E42" s="155" t="s">
        <v>38</v>
      </c>
      <c r="F42" s="71">
        <v>2112</v>
      </c>
      <c r="G42" s="63"/>
      <c r="H42" s="40">
        <f>(F42*G42)</f>
        <v>0</v>
      </c>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row>
    <row r="43" spans="1:37" s="198" customFormat="1" ht="21.75" customHeight="1" x14ac:dyDescent="0.35">
      <c r="A43" s="197"/>
      <c r="B43" s="65">
        <v>16</v>
      </c>
      <c r="C43" s="468" t="s">
        <v>74</v>
      </c>
      <c r="D43" s="95" t="s">
        <v>148</v>
      </c>
      <c r="E43" s="297" t="s">
        <v>39</v>
      </c>
      <c r="F43" s="469">
        <v>9889</v>
      </c>
      <c r="G43" s="534"/>
      <c r="H43" s="500">
        <f>F43*G43</f>
        <v>0</v>
      </c>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row>
    <row r="44" spans="1:37" s="207" customFormat="1" ht="18.75" x14ac:dyDescent="0.35">
      <c r="A44" s="210"/>
      <c r="B44" s="65">
        <v>17</v>
      </c>
      <c r="C44" s="470" t="s">
        <v>149</v>
      </c>
      <c r="D44" s="73" t="s">
        <v>150</v>
      </c>
      <c r="E44" s="471" t="s">
        <v>39</v>
      </c>
      <c r="F44" s="472">
        <v>34.9</v>
      </c>
      <c r="G44" s="535"/>
      <c r="H44" s="501">
        <f>F44*G44</f>
        <v>0</v>
      </c>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row>
    <row r="45" spans="1:37" s="207" customFormat="1" ht="37.5" x14ac:dyDescent="0.35">
      <c r="A45" s="210"/>
      <c r="B45" s="65">
        <v>18</v>
      </c>
      <c r="C45" s="470" t="s">
        <v>149</v>
      </c>
      <c r="D45" s="73" t="s">
        <v>240</v>
      </c>
      <c r="E45" s="471" t="s">
        <v>40</v>
      </c>
      <c r="F45" s="472">
        <v>7</v>
      </c>
      <c r="G45" s="535"/>
      <c r="H45" s="501">
        <f>F45*G45</f>
        <v>0</v>
      </c>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row>
    <row r="46" spans="1:37" s="207" customFormat="1" ht="56.25" x14ac:dyDescent="0.35">
      <c r="A46" s="210"/>
      <c r="B46" s="65">
        <v>19</v>
      </c>
      <c r="C46" s="68" t="s">
        <v>151</v>
      </c>
      <c r="D46" s="8" t="s">
        <v>152</v>
      </c>
      <c r="E46" s="155" t="s">
        <v>41</v>
      </c>
      <c r="F46" s="71">
        <v>6</v>
      </c>
      <c r="G46" s="63"/>
      <c r="H46" s="40">
        <f t="shared" ref="H46" si="2">F46*G46</f>
        <v>0</v>
      </c>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row>
    <row r="47" spans="1:37" s="207" customFormat="1" ht="66" customHeight="1" thickBot="1" x14ac:dyDescent="0.4">
      <c r="A47" s="280"/>
      <c r="B47" s="473">
        <v>20</v>
      </c>
      <c r="C47" s="474" t="s">
        <v>158</v>
      </c>
      <c r="D47" s="304" t="s">
        <v>159</v>
      </c>
      <c r="E47" s="475" t="s">
        <v>39</v>
      </c>
      <c r="F47" s="476">
        <v>218</v>
      </c>
      <c r="G47" s="536"/>
      <c r="H47" s="502">
        <f t="shared" ref="H47" si="3">F47*G47</f>
        <v>0</v>
      </c>
    </row>
    <row r="48" spans="1:37" s="7" customFormat="1" ht="21" customHeight="1" thickBot="1" x14ac:dyDescent="0.4">
      <c r="A48" s="6"/>
      <c r="B48" s="604" t="s">
        <v>45</v>
      </c>
      <c r="C48" s="605"/>
      <c r="D48" s="605"/>
      <c r="E48" s="605"/>
      <c r="F48" s="605"/>
      <c r="G48" s="606"/>
      <c r="H48" s="139">
        <f>SUM(H41:H47)</f>
        <v>0</v>
      </c>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row>
    <row r="49" spans="1:37" s="7" customFormat="1" ht="18" customHeight="1" x14ac:dyDescent="0.35">
      <c r="A49" s="6"/>
      <c r="B49" s="404"/>
      <c r="C49" s="405"/>
      <c r="D49" s="142" t="s">
        <v>46</v>
      </c>
      <c r="E49" s="239"/>
      <c r="F49" s="240"/>
      <c r="G49" s="241"/>
      <c r="H49" s="242"/>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row>
    <row r="50" spans="1:37" s="198" customFormat="1" ht="56.25" customHeight="1" x14ac:dyDescent="0.35">
      <c r="A50" s="197"/>
      <c r="B50" s="65">
        <v>21</v>
      </c>
      <c r="C50" s="68" t="s">
        <v>75</v>
      </c>
      <c r="D50" s="73" t="s">
        <v>153</v>
      </c>
      <c r="E50" s="155" t="s">
        <v>40</v>
      </c>
      <c r="F50" s="71">
        <v>2451.3000000000002</v>
      </c>
      <c r="G50" s="63"/>
      <c r="H50" s="40">
        <f t="shared" ref="H50:H54" si="4">(F50*G50)</f>
        <v>0</v>
      </c>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row>
    <row r="51" spans="1:37" s="207" customFormat="1" ht="38.25" customHeight="1" x14ac:dyDescent="0.35">
      <c r="A51" s="206"/>
      <c r="B51" s="93">
        <v>22</v>
      </c>
      <c r="C51" s="94" t="s">
        <v>76</v>
      </c>
      <c r="D51" s="95" t="s">
        <v>154</v>
      </c>
      <c r="E51" s="297" t="s">
        <v>39</v>
      </c>
      <c r="F51" s="96">
        <v>4570</v>
      </c>
      <c r="G51" s="537"/>
      <c r="H51" s="40">
        <f t="shared" si="4"/>
        <v>0</v>
      </c>
      <c r="I51" s="281"/>
    </row>
    <row r="52" spans="1:37" s="207" customFormat="1" ht="38.25" customHeight="1" x14ac:dyDescent="0.35">
      <c r="A52" s="208"/>
      <c r="B52" s="65">
        <v>23</v>
      </c>
      <c r="C52" s="94" t="s">
        <v>119</v>
      </c>
      <c r="D52" s="409" t="s">
        <v>155</v>
      </c>
      <c r="E52" s="297" t="s">
        <v>38</v>
      </c>
      <c r="F52" s="96">
        <v>20</v>
      </c>
      <c r="G52" s="537"/>
      <c r="H52" s="40">
        <f t="shared" si="4"/>
        <v>0</v>
      </c>
    </row>
    <row r="53" spans="1:37" s="283" customFormat="1" ht="37.5" x14ac:dyDescent="0.35">
      <c r="A53" s="198"/>
      <c r="B53" s="93">
        <v>24</v>
      </c>
      <c r="C53" s="94" t="s">
        <v>78</v>
      </c>
      <c r="D53" s="98" t="s">
        <v>156</v>
      </c>
      <c r="E53" s="297" t="s">
        <v>38</v>
      </c>
      <c r="F53" s="99">
        <v>1340</v>
      </c>
      <c r="G53" s="519"/>
      <c r="H53" s="420">
        <f t="shared" si="4"/>
        <v>0</v>
      </c>
    </row>
    <row r="54" spans="1:37" s="207" customFormat="1" ht="57" thickBot="1" x14ac:dyDescent="0.4">
      <c r="A54" s="206"/>
      <c r="B54" s="137">
        <v>25</v>
      </c>
      <c r="C54" s="408" t="s">
        <v>94</v>
      </c>
      <c r="D54" s="409" t="s">
        <v>157</v>
      </c>
      <c r="E54" s="477" t="s">
        <v>39</v>
      </c>
      <c r="F54" s="76">
        <v>4080</v>
      </c>
      <c r="G54" s="377"/>
      <c r="H54" s="378">
        <f t="shared" si="4"/>
        <v>0</v>
      </c>
    </row>
    <row r="55" spans="1:37" s="7" customFormat="1" ht="21" customHeight="1" thickBot="1" x14ac:dyDescent="0.3">
      <c r="A55" s="6"/>
      <c r="B55" s="580" t="s">
        <v>47</v>
      </c>
      <c r="C55" s="581"/>
      <c r="D55" s="581"/>
      <c r="E55" s="581"/>
      <c r="F55" s="581"/>
      <c r="G55" s="630"/>
      <c r="H55" s="549">
        <f>SUM(H50:H54)</f>
        <v>0</v>
      </c>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row>
    <row r="56" spans="1:37" ht="18.75" x14ac:dyDescent="0.35">
      <c r="A56" s="79"/>
      <c r="B56" s="478"/>
      <c r="C56" s="479"/>
      <c r="D56" s="243" t="s">
        <v>124</v>
      </c>
      <c r="E56" s="244"/>
      <c r="F56" s="245"/>
      <c r="G56" s="246"/>
      <c r="H56" s="247"/>
      <c r="I56" s="79"/>
      <c r="J56"/>
      <c r="K56"/>
      <c r="L56"/>
      <c r="M56"/>
      <c r="N56"/>
      <c r="O56"/>
      <c r="P56"/>
      <c r="Q56"/>
      <c r="R56"/>
      <c r="S56"/>
      <c r="T56"/>
      <c r="U56"/>
      <c r="V56"/>
      <c r="W56"/>
      <c r="X56"/>
      <c r="Y56"/>
      <c r="Z56"/>
      <c r="AA56"/>
      <c r="AB56"/>
      <c r="AC56"/>
      <c r="AD56"/>
      <c r="AE56"/>
      <c r="AF56"/>
      <c r="AG56"/>
      <c r="AH56"/>
      <c r="AI56"/>
      <c r="AJ56"/>
      <c r="AK56"/>
    </row>
    <row r="57" spans="1:37" s="207" customFormat="1" ht="60.75" customHeight="1" x14ac:dyDescent="0.35">
      <c r="A57" s="208"/>
      <c r="B57" s="344">
        <v>26</v>
      </c>
      <c r="C57" s="480"/>
      <c r="D57" s="481" t="s">
        <v>160</v>
      </c>
      <c r="E57" s="471" t="s">
        <v>38</v>
      </c>
      <c r="F57" s="472">
        <v>85</v>
      </c>
      <c r="G57" s="535"/>
      <c r="H57" s="420">
        <f>F57*G57</f>
        <v>0</v>
      </c>
      <c r="I57" s="208"/>
    </row>
    <row r="58" spans="1:37" s="207" customFormat="1" ht="61.5" customHeight="1" thickBot="1" x14ac:dyDescent="0.4">
      <c r="A58" s="208"/>
      <c r="B58" s="344">
        <v>27</v>
      </c>
      <c r="C58" s="480"/>
      <c r="D58" s="481" t="s">
        <v>161</v>
      </c>
      <c r="E58" s="471" t="s">
        <v>38</v>
      </c>
      <c r="F58" s="472">
        <v>40</v>
      </c>
      <c r="G58" s="535"/>
      <c r="H58" s="420">
        <f>F58*G58</f>
        <v>0</v>
      </c>
      <c r="I58" s="208"/>
    </row>
    <row r="59" spans="1:37" ht="24" customHeight="1" thickBot="1" x14ac:dyDescent="0.4">
      <c r="A59" s="79"/>
      <c r="B59" s="631" t="s">
        <v>162</v>
      </c>
      <c r="C59" s="632"/>
      <c r="D59" s="632"/>
      <c r="E59" s="632"/>
      <c r="F59" s="632"/>
      <c r="G59" s="633"/>
      <c r="H59" s="550">
        <f>SUM(H57:H58)</f>
        <v>0</v>
      </c>
      <c r="I59" s="79"/>
      <c r="J59"/>
      <c r="K59"/>
      <c r="L59"/>
      <c r="M59"/>
      <c r="N59"/>
      <c r="O59"/>
      <c r="P59"/>
      <c r="Q59"/>
      <c r="R59"/>
      <c r="S59"/>
      <c r="T59"/>
      <c r="U59"/>
      <c r="V59"/>
      <c r="W59"/>
      <c r="X59"/>
      <c r="Y59"/>
      <c r="Z59"/>
      <c r="AA59"/>
      <c r="AB59"/>
      <c r="AC59"/>
      <c r="AD59"/>
      <c r="AE59"/>
      <c r="AF59"/>
      <c r="AG59"/>
      <c r="AH59"/>
      <c r="AI59"/>
      <c r="AJ59"/>
      <c r="AK59"/>
    </row>
    <row r="60" spans="1:37" s="372" customFormat="1" ht="19.5" thickBot="1" x14ac:dyDescent="0.4">
      <c r="A60" s="371"/>
      <c r="B60" s="482"/>
      <c r="C60" s="483"/>
      <c r="D60" s="484" t="s">
        <v>281</v>
      </c>
      <c r="E60" s="485"/>
      <c r="F60" s="483"/>
      <c r="G60" s="483"/>
      <c r="H60" s="503"/>
    </row>
    <row r="61" spans="1:37" s="372" customFormat="1" ht="19.5" thickBot="1" x14ac:dyDescent="0.4">
      <c r="A61" s="371"/>
      <c r="B61" s="486"/>
      <c r="C61" s="487"/>
      <c r="D61" s="488" t="s">
        <v>282</v>
      </c>
      <c r="E61" s="489"/>
      <c r="F61" s="485"/>
      <c r="G61" s="485"/>
      <c r="H61" s="504"/>
    </row>
    <row r="62" spans="1:37" s="372" customFormat="1" ht="56.25" x14ac:dyDescent="0.35">
      <c r="A62" s="371"/>
      <c r="B62" s="490">
        <v>28</v>
      </c>
      <c r="C62" s="491" t="s">
        <v>266</v>
      </c>
      <c r="D62" s="492" t="s">
        <v>267</v>
      </c>
      <c r="E62" s="493" t="s">
        <v>268</v>
      </c>
      <c r="F62" s="494">
        <v>13</v>
      </c>
      <c r="G62" s="538"/>
      <c r="H62" s="505">
        <f t="shared" ref="H62:H66" si="5">(F62*G62)</f>
        <v>0</v>
      </c>
    </row>
    <row r="63" spans="1:37" s="372" customFormat="1" ht="56.25" x14ac:dyDescent="0.35">
      <c r="A63" s="371"/>
      <c r="B63" s="439">
        <v>29</v>
      </c>
      <c r="C63" s="440" t="s">
        <v>266</v>
      </c>
      <c r="D63" s="8" t="s">
        <v>269</v>
      </c>
      <c r="E63" s="437" t="s">
        <v>268</v>
      </c>
      <c r="F63" s="438">
        <v>41</v>
      </c>
      <c r="G63" s="532"/>
      <c r="H63" s="459">
        <f t="shared" si="5"/>
        <v>0</v>
      </c>
    </row>
    <row r="64" spans="1:37" s="372" customFormat="1" ht="56.25" x14ac:dyDescent="0.35">
      <c r="A64" s="371"/>
      <c r="B64" s="439">
        <v>30</v>
      </c>
      <c r="C64" s="440" t="s">
        <v>266</v>
      </c>
      <c r="D64" s="441" t="s">
        <v>270</v>
      </c>
      <c r="E64" s="437" t="s">
        <v>268</v>
      </c>
      <c r="F64" s="438">
        <v>45</v>
      </c>
      <c r="G64" s="532"/>
      <c r="H64" s="459">
        <f t="shared" si="5"/>
        <v>0</v>
      </c>
    </row>
    <row r="65" spans="1:37" s="372" customFormat="1" ht="75" x14ac:dyDescent="0.35">
      <c r="A65" s="371"/>
      <c r="B65" s="442">
        <v>31</v>
      </c>
      <c r="C65" s="440" t="s">
        <v>266</v>
      </c>
      <c r="D65" s="8" t="s">
        <v>271</v>
      </c>
      <c r="E65" s="437" t="s">
        <v>38</v>
      </c>
      <c r="F65" s="438">
        <f>76*4.5</f>
        <v>342</v>
      </c>
      <c r="G65" s="532"/>
      <c r="H65" s="459">
        <f t="shared" si="5"/>
        <v>0</v>
      </c>
    </row>
    <row r="66" spans="1:37" s="372" customFormat="1" ht="57" thickBot="1" x14ac:dyDescent="0.4">
      <c r="A66" s="371"/>
      <c r="B66" s="439">
        <v>32</v>
      </c>
      <c r="C66" s="440" t="s">
        <v>272</v>
      </c>
      <c r="D66" s="8" t="s">
        <v>273</v>
      </c>
      <c r="E66" s="443" t="s">
        <v>40</v>
      </c>
      <c r="F66" s="438">
        <f>76*0.4*0.4*0.5</f>
        <v>6.080000000000001</v>
      </c>
      <c r="G66" s="532"/>
      <c r="H66" s="459">
        <f t="shared" si="5"/>
        <v>0</v>
      </c>
    </row>
    <row r="67" spans="1:37" s="372" customFormat="1" ht="19.5" thickBot="1" x14ac:dyDescent="0.4">
      <c r="A67" s="371"/>
      <c r="B67" s="495"/>
      <c r="C67" s="496"/>
      <c r="D67" s="484" t="s">
        <v>283</v>
      </c>
      <c r="E67" s="497"/>
      <c r="F67" s="498"/>
      <c r="G67" s="539"/>
      <c r="H67" s="463"/>
    </row>
    <row r="68" spans="1:37" s="372" customFormat="1" ht="56.25" x14ac:dyDescent="0.35">
      <c r="A68" s="371"/>
      <c r="B68" s="434">
        <v>33</v>
      </c>
      <c r="C68" s="435" t="s">
        <v>274</v>
      </c>
      <c r="D68" s="73" t="s">
        <v>275</v>
      </c>
      <c r="E68" s="448" t="s">
        <v>39</v>
      </c>
      <c r="F68" s="449">
        <v>179</v>
      </c>
      <c r="G68" s="531"/>
      <c r="H68" s="461">
        <f t="shared" ref="H68:H69" si="6">(F68*G68)</f>
        <v>0</v>
      </c>
    </row>
    <row r="69" spans="1:37" s="372" customFormat="1" ht="75.75" thickBot="1" x14ac:dyDescent="0.4">
      <c r="A69" s="371"/>
      <c r="B69" s="439">
        <v>34</v>
      </c>
      <c r="C69" s="440" t="s">
        <v>274</v>
      </c>
      <c r="D69" s="8" t="s">
        <v>276</v>
      </c>
      <c r="E69" s="437" t="s">
        <v>39</v>
      </c>
      <c r="F69" s="438">
        <v>56.2</v>
      </c>
      <c r="G69" s="532"/>
      <c r="H69" s="459">
        <f t="shared" si="6"/>
        <v>0</v>
      </c>
    </row>
    <row r="70" spans="1:37" s="372" customFormat="1" ht="19.5" thickBot="1" x14ac:dyDescent="0.4">
      <c r="A70" s="371"/>
      <c r="B70" s="495"/>
      <c r="C70" s="496"/>
      <c r="D70" s="484" t="s">
        <v>284</v>
      </c>
      <c r="E70" s="497"/>
      <c r="F70" s="498"/>
      <c r="G70" s="539"/>
      <c r="H70" s="463"/>
    </row>
    <row r="71" spans="1:37" s="372" customFormat="1" ht="75" x14ac:dyDescent="0.35">
      <c r="A71" s="371"/>
      <c r="B71" s="450">
        <v>35</v>
      </c>
      <c r="C71" s="499"/>
      <c r="D71" s="373" t="s">
        <v>277</v>
      </c>
      <c r="E71" s="443" t="s">
        <v>268</v>
      </c>
      <c r="F71" s="453">
        <v>12</v>
      </c>
      <c r="G71" s="533"/>
      <c r="H71" s="459">
        <f>F71*G71</f>
        <v>0</v>
      </c>
    </row>
    <row r="72" spans="1:37" s="372" customFormat="1" ht="75" x14ac:dyDescent="0.35">
      <c r="A72" s="371"/>
      <c r="B72" s="439">
        <v>36</v>
      </c>
      <c r="C72" s="440"/>
      <c r="D72" s="8" t="s">
        <v>278</v>
      </c>
      <c r="E72" s="437" t="s">
        <v>268</v>
      </c>
      <c r="F72" s="438">
        <v>1</v>
      </c>
      <c r="G72" s="532"/>
      <c r="H72" s="459">
        <f>F72*G72</f>
        <v>0</v>
      </c>
    </row>
    <row r="73" spans="1:37" ht="75" x14ac:dyDescent="0.35">
      <c r="A73" s="2"/>
      <c r="B73" s="374">
        <v>37</v>
      </c>
      <c r="C73" s="9"/>
      <c r="D73" s="8" t="s">
        <v>279</v>
      </c>
      <c r="E73" s="155" t="s">
        <v>268</v>
      </c>
      <c r="F73" s="71">
        <v>21</v>
      </c>
      <c r="G73" s="63"/>
      <c r="H73" s="40">
        <f t="shared" ref="H73" si="7">(F73*G73)</f>
        <v>0</v>
      </c>
      <c r="I73"/>
      <c r="J73"/>
      <c r="K73"/>
      <c r="L73"/>
      <c r="M73"/>
      <c r="N73"/>
      <c r="O73"/>
      <c r="P73"/>
      <c r="Q73"/>
      <c r="R73"/>
      <c r="S73"/>
      <c r="T73"/>
      <c r="U73"/>
      <c r="V73"/>
      <c r="W73"/>
      <c r="X73"/>
      <c r="Y73"/>
      <c r="Z73"/>
      <c r="AA73"/>
      <c r="AB73"/>
      <c r="AC73"/>
      <c r="AD73"/>
      <c r="AE73"/>
      <c r="AF73"/>
      <c r="AG73"/>
      <c r="AH73"/>
      <c r="AI73"/>
      <c r="AJ73"/>
      <c r="AK73"/>
    </row>
    <row r="74" spans="1:37" ht="94.5" thickBot="1" x14ac:dyDescent="0.4">
      <c r="A74" s="2"/>
      <c r="B74" s="375">
        <v>38</v>
      </c>
      <c r="C74" s="376"/>
      <c r="D74" s="373" t="s">
        <v>280</v>
      </c>
      <c r="E74" s="226" t="s">
        <v>268</v>
      </c>
      <c r="F74" s="76">
        <v>6</v>
      </c>
      <c r="G74" s="377"/>
      <c r="H74" s="378">
        <f>(F74*G74)</f>
        <v>0</v>
      </c>
      <c r="I74"/>
      <c r="J74"/>
      <c r="K74"/>
      <c r="L74"/>
      <c r="M74"/>
      <c r="N74"/>
      <c r="O74"/>
      <c r="P74"/>
      <c r="Q74"/>
      <c r="R74"/>
      <c r="S74"/>
      <c r="T74"/>
      <c r="U74"/>
      <c r="V74"/>
      <c r="W74"/>
      <c r="X74"/>
      <c r="Y74"/>
      <c r="Z74"/>
      <c r="AA74"/>
      <c r="AB74"/>
      <c r="AC74"/>
      <c r="AD74"/>
      <c r="AE74"/>
      <c r="AF74"/>
      <c r="AG74"/>
      <c r="AH74"/>
      <c r="AI74"/>
      <c r="AJ74"/>
      <c r="AK74"/>
    </row>
    <row r="75" spans="1:37" s="372" customFormat="1" ht="19.5" thickBot="1" x14ac:dyDescent="0.4">
      <c r="A75" s="371"/>
      <c r="B75" s="613" t="s">
        <v>285</v>
      </c>
      <c r="C75" s="614"/>
      <c r="D75" s="614"/>
      <c r="E75" s="614"/>
      <c r="F75" s="614"/>
      <c r="G75" s="614"/>
      <c r="H75" s="506">
        <f>SUM(H62:H74)</f>
        <v>0</v>
      </c>
    </row>
    <row r="76" spans="1:37" ht="13.5" customHeight="1" thickBot="1" x14ac:dyDescent="0.4">
      <c r="E76" s="249"/>
    </row>
    <row r="77" spans="1:37" ht="44.25" customHeight="1" thickBot="1" x14ac:dyDescent="0.4">
      <c r="A77" s="10"/>
      <c r="B77" s="38"/>
      <c r="C77" s="88"/>
      <c r="D77" s="601" t="s">
        <v>308</v>
      </c>
      <c r="E77" s="602"/>
      <c r="F77" s="602"/>
      <c r="G77" s="603"/>
      <c r="H77" s="252"/>
    </row>
    <row r="78" spans="1:37" ht="18.75" x14ac:dyDescent="0.35">
      <c r="A78" s="10"/>
      <c r="B78" s="29"/>
      <c r="C78" s="30"/>
      <c r="D78" s="253" t="s">
        <v>50</v>
      </c>
      <c r="E78" s="90"/>
      <c r="F78" s="91"/>
      <c r="G78" s="254"/>
      <c r="H78" s="61">
        <f>H30</f>
        <v>0</v>
      </c>
    </row>
    <row r="79" spans="1:37" ht="18.75" x14ac:dyDescent="0.35">
      <c r="A79" s="10"/>
      <c r="B79" s="31"/>
      <c r="C79" s="9"/>
      <c r="D79" s="255" t="s">
        <v>51</v>
      </c>
      <c r="E79" s="56"/>
      <c r="F79" s="57"/>
      <c r="G79" s="256"/>
      <c r="H79" s="62">
        <f>H39</f>
        <v>0</v>
      </c>
    </row>
    <row r="80" spans="1:37" s="2" customFormat="1" ht="18.75" x14ac:dyDescent="0.35">
      <c r="A80" s="10"/>
      <c r="B80" s="50"/>
      <c r="C80" s="51"/>
      <c r="D80" s="255" t="s">
        <v>52</v>
      </c>
      <c r="E80" s="59"/>
      <c r="F80" s="57"/>
      <c r="G80" s="256"/>
      <c r="H80" s="62">
        <f>H48</f>
        <v>0</v>
      </c>
    </row>
    <row r="81" spans="1:37" s="2" customFormat="1" ht="18.75" x14ac:dyDescent="0.35">
      <c r="A81" s="1"/>
      <c r="B81" s="11"/>
      <c r="C81" s="8"/>
      <c r="D81" s="51" t="s">
        <v>129</v>
      </c>
      <c r="E81" s="59"/>
      <c r="F81" s="60"/>
      <c r="G81" s="257"/>
      <c r="H81" s="62">
        <f>H55</f>
        <v>0</v>
      </c>
    </row>
    <row r="82" spans="1:37" ht="18.75" x14ac:dyDescent="0.35">
      <c r="A82" s="258"/>
      <c r="B82" s="259"/>
      <c r="C82" s="260"/>
      <c r="D82" s="261" t="s">
        <v>54</v>
      </c>
      <c r="E82" s="262"/>
      <c r="F82" s="263"/>
      <c r="G82" s="262"/>
      <c r="H82" s="551">
        <f>H59</f>
        <v>0</v>
      </c>
      <c r="I82"/>
      <c r="J82"/>
      <c r="K82"/>
      <c r="L82"/>
      <c r="M82"/>
      <c r="N82"/>
      <c r="O82"/>
      <c r="P82"/>
      <c r="Q82"/>
      <c r="R82"/>
      <c r="S82"/>
      <c r="T82"/>
      <c r="U82"/>
      <c r="V82"/>
      <c r="W82"/>
      <c r="X82"/>
      <c r="Y82"/>
      <c r="Z82"/>
      <c r="AA82"/>
      <c r="AB82"/>
      <c r="AC82"/>
      <c r="AD82"/>
      <c r="AE82"/>
      <c r="AF82"/>
      <c r="AG82"/>
      <c r="AH82"/>
      <c r="AI82"/>
      <c r="AJ82"/>
      <c r="AK82"/>
    </row>
    <row r="83" spans="1:37" s="2" customFormat="1" ht="33.75" customHeight="1" thickBot="1" x14ac:dyDescent="0.4">
      <c r="A83" s="1"/>
      <c r="B83" s="183"/>
      <c r="C83" s="22"/>
      <c r="D83" s="264" t="s">
        <v>106</v>
      </c>
      <c r="E83" s="265"/>
      <c r="F83" s="185"/>
      <c r="G83" s="266"/>
      <c r="H83" s="552">
        <f>H75</f>
        <v>0</v>
      </c>
    </row>
    <row r="84" spans="1:37" s="2" customFormat="1" ht="36.75" customHeight="1" thickBot="1" x14ac:dyDescent="0.4">
      <c r="A84" s="1"/>
      <c r="B84" s="85"/>
      <c r="C84" s="267"/>
      <c r="D84" s="594" t="s">
        <v>309</v>
      </c>
      <c r="E84" s="595"/>
      <c r="F84" s="595"/>
      <c r="G84" s="596"/>
      <c r="H84" s="104">
        <f>SUM(H78:H83)</f>
        <v>0</v>
      </c>
    </row>
    <row r="85" spans="1:37" s="2" customFormat="1" ht="18.75" x14ac:dyDescent="0.35">
      <c r="A85" s="1"/>
      <c r="B85" s="52"/>
      <c r="C85" s="52"/>
      <c r="D85" s="53"/>
      <c r="E85" s="46"/>
      <c r="F85" s="12"/>
      <c r="G85" s="268"/>
      <c r="H85" s="269"/>
    </row>
    <row r="86" spans="1:37" s="2" customFormat="1" ht="19.5" thickBot="1" x14ac:dyDescent="0.4">
      <c r="A86" s="1"/>
      <c r="B86" s="270"/>
      <c r="C86" s="270"/>
      <c r="D86" s="271"/>
      <c r="E86" s="271"/>
      <c r="F86" s="271"/>
      <c r="G86" s="272"/>
      <c r="H86" s="273"/>
    </row>
    <row r="87" spans="1:37" s="2" customFormat="1" ht="19.5" thickBot="1" x14ac:dyDescent="0.4">
      <c r="A87" s="1"/>
      <c r="B87" s="52"/>
      <c r="C87" s="52"/>
      <c r="D87" s="583" t="s">
        <v>163</v>
      </c>
      <c r="E87" s="584"/>
      <c r="F87" s="584"/>
      <c r="G87" s="585"/>
      <c r="H87" s="274"/>
    </row>
    <row r="88" spans="1:37" s="2" customFormat="1" ht="40.5" customHeight="1" thickBot="1" x14ac:dyDescent="0.4">
      <c r="A88" s="1"/>
      <c r="B88" s="46"/>
      <c r="C88" s="46"/>
      <c r="D88" s="594" t="s">
        <v>310</v>
      </c>
      <c r="E88" s="595"/>
      <c r="F88" s="595"/>
      <c r="G88" s="596"/>
      <c r="H88" s="546">
        <f>H84</f>
        <v>0</v>
      </c>
    </row>
    <row r="89" spans="1:37" s="2" customFormat="1" ht="19.5" thickBot="1" x14ac:dyDescent="0.4">
      <c r="A89" s="1"/>
      <c r="B89" s="80"/>
      <c r="C89" s="80"/>
      <c r="D89" s="597" t="s">
        <v>130</v>
      </c>
      <c r="E89" s="598"/>
      <c r="F89" s="598"/>
      <c r="G89" s="599"/>
      <c r="H89" s="547">
        <f>SUM(H88:H88)</f>
        <v>0</v>
      </c>
    </row>
    <row r="90" spans="1:37" s="2" customFormat="1" ht="14.25" customHeight="1" x14ac:dyDescent="0.35">
      <c r="A90" s="1"/>
      <c r="B90" s="46"/>
      <c r="C90" s="46"/>
      <c r="D90" s="47" t="s">
        <v>55</v>
      </c>
      <c r="E90" s="46"/>
      <c r="F90" s="13"/>
      <c r="G90" s="250"/>
      <c r="H90" s="251"/>
    </row>
    <row r="91" spans="1:37" s="2" customFormat="1" ht="18.75" x14ac:dyDescent="0.35">
      <c r="A91" s="1"/>
      <c r="B91" s="80"/>
      <c r="C91" s="80"/>
      <c r="D91" s="275" t="s">
        <v>84</v>
      </c>
      <c r="E91" s="80"/>
      <c r="F91" s="82"/>
      <c r="G91" s="276"/>
      <c r="H91" s="277"/>
    </row>
    <row r="92" spans="1:37" s="2" customFormat="1" ht="18.75" x14ac:dyDescent="0.35">
      <c r="A92" s="1"/>
      <c r="B92" s="80"/>
      <c r="C92" s="80"/>
      <c r="D92" s="275" t="s">
        <v>85</v>
      </c>
      <c r="E92" s="80"/>
      <c r="F92" s="82"/>
      <c r="G92" s="276"/>
      <c r="H92" s="277"/>
    </row>
    <row r="93" spans="1:37" s="2" customFormat="1" ht="18.75" x14ac:dyDescent="0.35">
      <c r="A93" s="1"/>
      <c r="B93" s="80"/>
      <c r="C93" s="80"/>
      <c r="D93" s="275" t="s">
        <v>86</v>
      </c>
      <c r="E93" s="80"/>
      <c r="F93" s="82"/>
      <c r="G93" s="276"/>
      <c r="H93" s="277"/>
    </row>
    <row r="96" spans="1:37" s="2" customFormat="1" ht="18.75" x14ac:dyDescent="0.35">
      <c r="A96" s="1"/>
      <c r="B96" s="46"/>
      <c r="C96" s="46"/>
      <c r="D96" s="81"/>
      <c r="E96" s="80"/>
      <c r="F96" s="82"/>
      <c r="G96" s="276"/>
      <c r="H96" s="277"/>
    </row>
    <row r="97" spans="1:8" s="2" customFormat="1" ht="18.75" x14ac:dyDescent="0.35">
      <c r="A97" s="1"/>
      <c r="B97" s="46"/>
      <c r="C97" s="46"/>
      <c r="D97" s="81"/>
      <c r="E97" s="80"/>
      <c r="F97" s="82"/>
      <c r="G97" s="276"/>
      <c r="H97" s="277"/>
    </row>
    <row r="98" spans="1:8" s="2" customFormat="1" ht="18.75" x14ac:dyDescent="0.35">
      <c r="A98" s="1"/>
      <c r="B98" s="46"/>
      <c r="C98" s="46"/>
      <c r="D98" s="81"/>
      <c r="E98" s="80"/>
      <c r="F98" s="82"/>
      <c r="G98" s="276"/>
      <c r="H98" s="277"/>
    </row>
  </sheetData>
  <mergeCells count="30">
    <mergeCell ref="D89:G89"/>
    <mergeCell ref="D19:H19"/>
    <mergeCell ref="E30:G30"/>
    <mergeCell ref="B39:G39"/>
    <mergeCell ref="B48:G48"/>
    <mergeCell ref="B55:G55"/>
    <mergeCell ref="B59:G59"/>
    <mergeCell ref="D77:G77"/>
    <mergeCell ref="D84:G84"/>
    <mergeCell ref="D87:G87"/>
    <mergeCell ref="D88:G88"/>
    <mergeCell ref="B75:G75"/>
    <mergeCell ref="D18:H18"/>
    <mergeCell ref="D7:H7"/>
    <mergeCell ref="D8:H8"/>
    <mergeCell ref="D9:H9"/>
    <mergeCell ref="D10:H10"/>
    <mergeCell ref="D11:H11"/>
    <mergeCell ref="D12:H12"/>
    <mergeCell ref="D13:H13"/>
    <mergeCell ref="D14:H14"/>
    <mergeCell ref="D15:H15"/>
    <mergeCell ref="D16:H16"/>
    <mergeCell ref="D17:H17"/>
    <mergeCell ref="D6:H6"/>
    <mergeCell ref="B1:H1"/>
    <mergeCell ref="B2:H2"/>
    <mergeCell ref="B3:H3"/>
    <mergeCell ref="D4:H4"/>
    <mergeCell ref="D5:H5"/>
  </mergeCells>
  <pageMargins left="0.70866141732283505" right="0.70866141732283505" top="0.74803149606299202" bottom="0.74803149606299202" header="0.31496062992126" footer="0.31496062992126"/>
  <pageSetup paperSize="9" scale="57" fitToHeight="0" orientation="portrait" r:id="rId1"/>
  <headerFooter>
    <oddHeader>&amp;CБАРАЊЕ ЗА ПОНУДИ - Тендер 8 - Дел 2 - Анекс 1 Реф. Бр.: LRCP-9034-9210-MK-RFB-A.2.1.8 - Тендер 8 -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Теарце&amp;CИзградба на локален пат 102 во село Слатино&amp;R&amp;P/&amp;N</oddFooter>
  </headerFooter>
  <rowBreaks count="2" manualBreakCount="2">
    <brk id="19" max="7" man="1"/>
    <brk id="48"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5414E-12FC-4A53-B7B1-B2631C072467}">
  <sheetPr>
    <pageSetUpPr fitToPage="1"/>
  </sheetPr>
  <dimension ref="A1:AI149"/>
  <sheetViews>
    <sheetView view="pageBreakPreview" zoomScale="115" zoomScaleNormal="115" zoomScaleSheetLayoutView="115" zoomScalePageLayoutView="40" workbookViewId="0">
      <selection activeCell="D138" sqref="D138"/>
    </sheetView>
  </sheetViews>
  <sheetFormatPr defaultRowHeight="18" x14ac:dyDescent="0.35"/>
  <cols>
    <col min="1" max="1" width="3.42578125" style="1" customWidth="1"/>
    <col min="2" max="2" width="7.7109375" style="46" customWidth="1"/>
    <col min="3" max="3" width="11.7109375" style="46" customWidth="1"/>
    <col min="4" max="4" width="60.5703125" style="47" customWidth="1"/>
    <col min="5" max="5" width="12.85546875" style="46" customWidth="1"/>
    <col min="6" max="6" width="15.42578125" style="13" customWidth="1"/>
    <col min="7" max="7" width="15.42578125" style="48" customWidth="1"/>
    <col min="8" max="8" width="21.5703125" style="49" customWidth="1"/>
    <col min="9" max="9" width="5.5703125" style="2" customWidth="1"/>
    <col min="10" max="30" width="9.140625" style="2"/>
    <col min="243" max="243" width="3.42578125" customWidth="1"/>
    <col min="244" max="244" width="7" customWidth="1"/>
    <col min="245" max="245" width="9.85546875" customWidth="1"/>
    <col min="246" max="246" width="64.140625" customWidth="1"/>
    <col min="247" max="247" width="11.42578125" customWidth="1"/>
    <col min="248" max="248" width="12.85546875" customWidth="1"/>
    <col min="249" max="249" width="15.42578125" customWidth="1"/>
    <col min="250" max="250" width="19.42578125" customWidth="1"/>
    <col min="251" max="251" width="13.85546875" customWidth="1"/>
    <col min="499" max="499" width="3.42578125" customWidth="1"/>
    <col min="500" max="500" width="7" customWidth="1"/>
    <col min="501" max="501" width="9.85546875" customWidth="1"/>
    <col min="502" max="502" width="64.140625" customWidth="1"/>
    <col min="503" max="503" width="11.42578125" customWidth="1"/>
    <col min="504" max="504" width="12.85546875" customWidth="1"/>
    <col min="505" max="505" width="15.42578125" customWidth="1"/>
    <col min="506" max="506" width="19.42578125" customWidth="1"/>
    <col min="507" max="507" width="13.85546875" customWidth="1"/>
    <col min="755" max="755" width="3.42578125" customWidth="1"/>
    <col min="756" max="756" width="7" customWidth="1"/>
    <col min="757" max="757" width="9.85546875" customWidth="1"/>
    <col min="758" max="758" width="64.140625" customWidth="1"/>
    <col min="759" max="759" width="11.42578125" customWidth="1"/>
    <col min="760" max="760" width="12.85546875" customWidth="1"/>
    <col min="761" max="761" width="15.42578125" customWidth="1"/>
    <col min="762" max="762" width="19.42578125" customWidth="1"/>
    <col min="763" max="763" width="13.85546875" customWidth="1"/>
    <col min="1011" max="1011" width="3.42578125" customWidth="1"/>
    <col min="1012" max="1012" width="7" customWidth="1"/>
    <col min="1013" max="1013" width="9.85546875" customWidth="1"/>
    <col min="1014" max="1014" width="64.140625" customWidth="1"/>
    <col min="1015" max="1015" width="11.42578125" customWidth="1"/>
    <col min="1016" max="1016" width="12.85546875" customWidth="1"/>
    <col min="1017" max="1017" width="15.42578125" customWidth="1"/>
    <col min="1018" max="1018" width="19.42578125" customWidth="1"/>
    <col min="1019" max="1019" width="13.85546875" customWidth="1"/>
    <col min="1267" max="1267" width="3.42578125" customWidth="1"/>
    <col min="1268" max="1268" width="7" customWidth="1"/>
    <col min="1269" max="1269" width="9.85546875" customWidth="1"/>
    <col min="1270" max="1270" width="64.140625" customWidth="1"/>
    <col min="1271" max="1271" width="11.42578125" customWidth="1"/>
    <col min="1272" max="1272" width="12.85546875" customWidth="1"/>
    <col min="1273" max="1273" width="15.42578125" customWidth="1"/>
    <col min="1274" max="1274" width="19.42578125" customWidth="1"/>
    <col min="1275" max="1275" width="13.85546875" customWidth="1"/>
    <col min="1523" max="1523" width="3.42578125" customWidth="1"/>
    <col min="1524" max="1524" width="7" customWidth="1"/>
    <col min="1525" max="1525" width="9.85546875" customWidth="1"/>
    <col min="1526" max="1526" width="64.140625" customWidth="1"/>
    <col min="1527" max="1527" width="11.42578125" customWidth="1"/>
    <col min="1528" max="1528" width="12.85546875" customWidth="1"/>
    <col min="1529" max="1529" width="15.42578125" customWidth="1"/>
    <col min="1530" max="1530" width="19.42578125" customWidth="1"/>
    <col min="1531" max="1531" width="13.85546875" customWidth="1"/>
    <col min="1779" max="1779" width="3.42578125" customWidth="1"/>
    <col min="1780" max="1780" width="7" customWidth="1"/>
    <col min="1781" max="1781" width="9.85546875" customWidth="1"/>
    <col min="1782" max="1782" width="64.140625" customWidth="1"/>
    <col min="1783" max="1783" width="11.42578125" customWidth="1"/>
    <col min="1784" max="1784" width="12.85546875" customWidth="1"/>
    <col min="1785" max="1785" width="15.42578125" customWidth="1"/>
    <col min="1786" max="1786" width="19.42578125" customWidth="1"/>
    <col min="1787" max="1787" width="13.85546875" customWidth="1"/>
    <col min="2035" max="2035" width="3.42578125" customWidth="1"/>
    <col min="2036" max="2036" width="7" customWidth="1"/>
    <col min="2037" max="2037" width="9.85546875" customWidth="1"/>
    <col min="2038" max="2038" width="64.140625" customWidth="1"/>
    <col min="2039" max="2039" width="11.42578125" customWidth="1"/>
    <col min="2040" max="2040" width="12.85546875" customWidth="1"/>
    <col min="2041" max="2041" width="15.42578125" customWidth="1"/>
    <col min="2042" max="2042" width="19.42578125" customWidth="1"/>
    <col min="2043" max="2043" width="13.85546875" customWidth="1"/>
    <col min="2291" max="2291" width="3.42578125" customWidth="1"/>
    <col min="2292" max="2292" width="7" customWidth="1"/>
    <col min="2293" max="2293" width="9.85546875" customWidth="1"/>
    <col min="2294" max="2294" width="64.140625" customWidth="1"/>
    <col min="2295" max="2295" width="11.42578125" customWidth="1"/>
    <col min="2296" max="2296" width="12.85546875" customWidth="1"/>
    <col min="2297" max="2297" width="15.42578125" customWidth="1"/>
    <col min="2298" max="2298" width="19.42578125" customWidth="1"/>
    <col min="2299" max="2299" width="13.85546875" customWidth="1"/>
    <col min="2547" max="2547" width="3.42578125" customWidth="1"/>
    <col min="2548" max="2548" width="7" customWidth="1"/>
    <col min="2549" max="2549" width="9.85546875" customWidth="1"/>
    <col min="2550" max="2550" width="64.140625" customWidth="1"/>
    <col min="2551" max="2551" width="11.42578125" customWidth="1"/>
    <col min="2552" max="2552" width="12.85546875" customWidth="1"/>
    <col min="2553" max="2553" width="15.42578125" customWidth="1"/>
    <col min="2554" max="2554" width="19.42578125" customWidth="1"/>
    <col min="2555" max="2555" width="13.85546875" customWidth="1"/>
    <col min="2803" max="2803" width="3.42578125" customWidth="1"/>
    <col min="2804" max="2804" width="7" customWidth="1"/>
    <col min="2805" max="2805" width="9.85546875" customWidth="1"/>
    <col min="2806" max="2806" width="64.140625" customWidth="1"/>
    <col min="2807" max="2807" width="11.42578125" customWidth="1"/>
    <col min="2808" max="2808" width="12.85546875" customWidth="1"/>
    <col min="2809" max="2809" width="15.42578125" customWidth="1"/>
    <col min="2810" max="2810" width="19.42578125" customWidth="1"/>
    <col min="2811" max="2811" width="13.85546875" customWidth="1"/>
    <col min="3059" max="3059" width="3.42578125" customWidth="1"/>
    <col min="3060" max="3060" width="7" customWidth="1"/>
    <col min="3061" max="3061" width="9.85546875" customWidth="1"/>
    <col min="3062" max="3062" width="64.140625" customWidth="1"/>
    <col min="3063" max="3063" width="11.42578125" customWidth="1"/>
    <col min="3064" max="3064" width="12.85546875" customWidth="1"/>
    <col min="3065" max="3065" width="15.42578125" customWidth="1"/>
    <col min="3066" max="3066" width="19.42578125" customWidth="1"/>
    <col min="3067" max="3067" width="13.85546875" customWidth="1"/>
    <col min="3315" max="3315" width="3.42578125" customWidth="1"/>
    <col min="3316" max="3316" width="7" customWidth="1"/>
    <col min="3317" max="3317" width="9.85546875" customWidth="1"/>
    <col min="3318" max="3318" width="64.140625" customWidth="1"/>
    <col min="3319" max="3319" width="11.42578125" customWidth="1"/>
    <col min="3320" max="3320" width="12.85546875" customWidth="1"/>
    <col min="3321" max="3321" width="15.42578125" customWidth="1"/>
    <col min="3322" max="3322" width="19.42578125" customWidth="1"/>
    <col min="3323" max="3323" width="13.85546875" customWidth="1"/>
    <col min="3571" max="3571" width="3.42578125" customWidth="1"/>
    <col min="3572" max="3572" width="7" customWidth="1"/>
    <col min="3573" max="3573" width="9.85546875" customWidth="1"/>
    <col min="3574" max="3574" width="64.140625" customWidth="1"/>
    <col min="3575" max="3575" width="11.42578125" customWidth="1"/>
    <col min="3576" max="3576" width="12.85546875" customWidth="1"/>
    <col min="3577" max="3577" width="15.42578125" customWidth="1"/>
    <col min="3578" max="3578" width="19.42578125" customWidth="1"/>
    <col min="3579" max="3579" width="13.85546875" customWidth="1"/>
    <col min="3827" max="3827" width="3.42578125" customWidth="1"/>
    <col min="3828" max="3828" width="7" customWidth="1"/>
    <col min="3829" max="3829" width="9.85546875" customWidth="1"/>
    <col min="3830" max="3830" width="64.140625" customWidth="1"/>
    <col min="3831" max="3831" width="11.42578125" customWidth="1"/>
    <col min="3832" max="3832" width="12.85546875" customWidth="1"/>
    <col min="3833" max="3833" width="15.42578125" customWidth="1"/>
    <col min="3834" max="3834" width="19.42578125" customWidth="1"/>
    <col min="3835" max="3835" width="13.85546875" customWidth="1"/>
    <col min="4083" max="4083" width="3.42578125" customWidth="1"/>
    <col min="4084" max="4084" width="7" customWidth="1"/>
    <col min="4085" max="4085" width="9.85546875" customWidth="1"/>
    <col min="4086" max="4086" width="64.140625" customWidth="1"/>
    <col min="4087" max="4087" width="11.42578125" customWidth="1"/>
    <col min="4088" max="4088" width="12.85546875" customWidth="1"/>
    <col min="4089" max="4089" width="15.42578125" customWidth="1"/>
    <col min="4090" max="4090" width="19.42578125" customWidth="1"/>
    <col min="4091" max="4091" width="13.85546875" customWidth="1"/>
    <col min="4339" max="4339" width="3.42578125" customWidth="1"/>
    <col min="4340" max="4340" width="7" customWidth="1"/>
    <col min="4341" max="4341" width="9.85546875" customWidth="1"/>
    <col min="4342" max="4342" width="64.140625" customWidth="1"/>
    <col min="4343" max="4343" width="11.42578125" customWidth="1"/>
    <col min="4344" max="4344" width="12.85546875" customWidth="1"/>
    <col min="4345" max="4345" width="15.42578125" customWidth="1"/>
    <col min="4346" max="4346" width="19.42578125" customWidth="1"/>
    <col min="4347" max="4347" width="13.85546875" customWidth="1"/>
    <col min="4595" max="4595" width="3.42578125" customWidth="1"/>
    <col min="4596" max="4596" width="7" customWidth="1"/>
    <col min="4597" max="4597" width="9.85546875" customWidth="1"/>
    <col min="4598" max="4598" width="64.140625" customWidth="1"/>
    <col min="4599" max="4599" width="11.42578125" customWidth="1"/>
    <col min="4600" max="4600" width="12.85546875" customWidth="1"/>
    <col min="4601" max="4601" width="15.42578125" customWidth="1"/>
    <col min="4602" max="4602" width="19.42578125" customWidth="1"/>
    <col min="4603" max="4603" width="13.85546875" customWidth="1"/>
    <col min="4851" max="4851" width="3.42578125" customWidth="1"/>
    <col min="4852" max="4852" width="7" customWidth="1"/>
    <col min="4853" max="4853" width="9.85546875" customWidth="1"/>
    <col min="4854" max="4854" width="64.140625" customWidth="1"/>
    <col min="4855" max="4855" width="11.42578125" customWidth="1"/>
    <col min="4856" max="4856" width="12.85546875" customWidth="1"/>
    <col min="4857" max="4857" width="15.42578125" customWidth="1"/>
    <col min="4858" max="4858" width="19.42578125" customWidth="1"/>
    <col min="4859" max="4859" width="13.85546875" customWidth="1"/>
    <col min="5107" max="5107" width="3.42578125" customWidth="1"/>
    <col min="5108" max="5108" width="7" customWidth="1"/>
    <col min="5109" max="5109" width="9.85546875" customWidth="1"/>
    <col min="5110" max="5110" width="64.140625" customWidth="1"/>
    <col min="5111" max="5111" width="11.42578125" customWidth="1"/>
    <col min="5112" max="5112" width="12.85546875" customWidth="1"/>
    <col min="5113" max="5113" width="15.42578125" customWidth="1"/>
    <col min="5114" max="5114" width="19.42578125" customWidth="1"/>
    <col min="5115" max="5115" width="13.85546875" customWidth="1"/>
    <col min="5363" max="5363" width="3.42578125" customWidth="1"/>
    <col min="5364" max="5364" width="7" customWidth="1"/>
    <col min="5365" max="5365" width="9.85546875" customWidth="1"/>
    <col min="5366" max="5366" width="64.140625" customWidth="1"/>
    <col min="5367" max="5367" width="11.42578125" customWidth="1"/>
    <col min="5368" max="5368" width="12.85546875" customWidth="1"/>
    <col min="5369" max="5369" width="15.42578125" customWidth="1"/>
    <col min="5370" max="5370" width="19.42578125" customWidth="1"/>
    <col min="5371" max="5371" width="13.85546875" customWidth="1"/>
    <col min="5619" max="5619" width="3.42578125" customWidth="1"/>
    <col min="5620" max="5620" width="7" customWidth="1"/>
    <col min="5621" max="5621" width="9.85546875" customWidth="1"/>
    <col min="5622" max="5622" width="64.140625" customWidth="1"/>
    <col min="5623" max="5623" width="11.42578125" customWidth="1"/>
    <col min="5624" max="5624" width="12.85546875" customWidth="1"/>
    <col min="5625" max="5625" width="15.42578125" customWidth="1"/>
    <col min="5626" max="5626" width="19.42578125" customWidth="1"/>
    <col min="5627" max="5627" width="13.85546875" customWidth="1"/>
    <col min="5875" max="5875" width="3.42578125" customWidth="1"/>
    <col min="5876" max="5876" width="7" customWidth="1"/>
    <col min="5877" max="5877" width="9.85546875" customWidth="1"/>
    <col min="5878" max="5878" width="64.140625" customWidth="1"/>
    <col min="5879" max="5879" width="11.42578125" customWidth="1"/>
    <col min="5880" max="5880" width="12.85546875" customWidth="1"/>
    <col min="5881" max="5881" width="15.42578125" customWidth="1"/>
    <col min="5882" max="5882" width="19.42578125" customWidth="1"/>
    <col min="5883" max="5883" width="13.85546875" customWidth="1"/>
    <col min="6131" max="6131" width="3.42578125" customWidth="1"/>
    <col min="6132" max="6132" width="7" customWidth="1"/>
    <col min="6133" max="6133" width="9.85546875" customWidth="1"/>
    <col min="6134" max="6134" width="64.140625" customWidth="1"/>
    <col min="6135" max="6135" width="11.42578125" customWidth="1"/>
    <col min="6136" max="6136" width="12.85546875" customWidth="1"/>
    <col min="6137" max="6137" width="15.42578125" customWidth="1"/>
    <col min="6138" max="6138" width="19.42578125" customWidth="1"/>
    <col min="6139" max="6139" width="13.85546875" customWidth="1"/>
    <col min="6387" max="6387" width="3.42578125" customWidth="1"/>
    <col min="6388" max="6388" width="7" customWidth="1"/>
    <col min="6389" max="6389" width="9.85546875" customWidth="1"/>
    <col min="6390" max="6390" width="64.140625" customWidth="1"/>
    <col min="6391" max="6391" width="11.42578125" customWidth="1"/>
    <col min="6392" max="6392" width="12.85546875" customWidth="1"/>
    <col min="6393" max="6393" width="15.42578125" customWidth="1"/>
    <col min="6394" max="6394" width="19.42578125" customWidth="1"/>
    <col min="6395" max="6395" width="13.85546875" customWidth="1"/>
    <col min="6643" max="6643" width="3.42578125" customWidth="1"/>
    <col min="6644" max="6644" width="7" customWidth="1"/>
    <col min="6645" max="6645" width="9.85546875" customWidth="1"/>
    <col min="6646" max="6646" width="64.140625" customWidth="1"/>
    <col min="6647" max="6647" width="11.42578125" customWidth="1"/>
    <col min="6648" max="6648" width="12.85546875" customWidth="1"/>
    <col min="6649" max="6649" width="15.42578125" customWidth="1"/>
    <col min="6650" max="6650" width="19.42578125" customWidth="1"/>
    <col min="6651" max="6651" width="13.85546875" customWidth="1"/>
    <col min="6899" max="6899" width="3.42578125" customWidth="1"/>
    <col min="6900" max="6900" width="7" customWidth="1"/>
    <col min="6901" max="6901" width="9.85546875" customWidth="1"/>
    <col min="6902" max="6902" width="64.140625" customWidth="1"/>
    <col min="6903" max="6903" width="11.42578125" customWidth="1"/>
    <col min="6904" max="6904" width="12.85546875" customWidth="1"/>
    <col min="6905" max="6905" width="15.42578125" customWidth="1"/>
    <col min="6906" max="6906" width="19.42578125" customWidth="1"/>
    <col min="6907" max="6907" width="13.85546875" customWidth="1"/>
    <col min="7155" max="7155" width="3.42578125" customWidth="1"/>
    <col min="7156" max="7156" width="7" customWidth="1"/>
    <col min="7157" max="7157" width="9.85546875" customWidth="1"/>
    <col min="7158" max="7158" width="64.140625" customWidth="1"/>
    <col min="7159" max="7159" width="11.42578125" customWidth="1"/>
    <col min="7160" max="7160" width="12.85546875" customWidth="1"/>
    <col min="7161" max="7161" width="15.42578125" customWidth="1"/>
    <col min="7162" max="7162" width="19.42578125" customWidth="1"/>
    <col min="7163" max="7163" width="13.85546875" customWidth="1"/>
    <col min="7411" max="7411" width="3.42578125" customWidth="1"/>
    <col min="7412" max="7412" width="7" customWidth="1"/>
    <col min="7413" max="7413" width="9.85546875" customWidth="1"/>
    <col min="7414" max="7414" width="64.140625" customWidth="1"/>
    <col min="7415" max="7415" width="11.42578125" customWidth="1"/>
    <col min="7416" max="7416" width="12.85546875" customWidth="1"/>
    <col min="7417" max="7417" width="15.42578125" customWidth="1"/>
    <col min="7418" max="7418" width="19.42578125" customWidth="1"/>
    <col min="7419" max="7419" width="13.85546875" customWidth="1"/>
    <col min="7667" max="7667" width="3.42578125" customWidth="1"/>
    <col min="7668" max="7668" width="7" customWidth="1"/>
    <col min="7669" max="7669" width="9.85546875" customWidth="1"/>
    <col min="7670" max="7670" width="64.140625" customWidth="1"/>
    <col min="7671" max="7671" width="11.42578125" customWidth="1"/>
    <col min="7672" max="7672" width="12.85546875" customWidth="1"/>
    <col min="7673" max="7673" width="15.42578125" customWidth="1"/>
    <col min="7674" max="7674" width="19.42578125" customWidth="1"/>
    <col min="7675" max="7675" width="13.85546875" customWidth="1"/>
    <col min="7923" max="7923" width="3.42578125" customWidth="1"/>
    <col min="7924" max="7924" width="7" customWidth="1"/>
    <col min="7925" max="7925" width="9.85546875" customWidth="1"/>
    <col min="7926" max="7926" width="64.140625" customWidth="1"/>
    <col min="7927" max="7927" width="11.42578125" customWidth="1"/>
    <col min="7928" max="7928" width="12.85546875" customWidth="1"/>
    <col min="7929" max="7929" width="15.42578125" customWidth="1"/>
    <col min="7930" max="7930" width="19.42578125" customWidth="1"/>
    <col min="7931" max="7931" width="13.85546875" customWidth="1"/>
    <col min="8179" max="8179" width="3.42578125" customWidth="1"/>
    <col min="8180" max="8180" width="7" customWidth="1"/>
    <col min="8181" max="8181" width="9.85546875" customWidth="1"/>
    <col min="8182" max="8182" width="64.140625" customWidth="1"/>
    <col min="8183" max="8183" width="11.42578125" customWidth="1"/>
    <col min="8184" max="8184" width="12.85546875" customWidth="1"/>
    <col min="8185" max="8185" width="15.42578125" customWidth="1"/>
    <col min="8186" max="8186" width="19.42578125" customWidth="1"/>
    <col min="8187" max="8187" width="13.85546875" customWidth="1"/>
    <col min="8435" max="8435" width="3.42578125" customWidth="1"/>
    <col min="8436" max="8436" width="7" customWidth="1"/>
    <col min="8437" max="8437" width="9.85546875" customWidth="1"/>
    <col min="8438" max="8438" width="64.140625" customWidth="1"/>
    <col min="8439" max="8439" width="11.42578125" customWidth="1"/>
    <col min="8440" max="8440" width="12.85546875" customWidth="1"/>
    <col min="8441" max="8441" width="15.42578125" customWidth="1"/>
    <col min="8442" max="8442" width="19.42578125" customWidth="1"/>
    <col min="8443" max="8443" width="13.85546875" customWidth="1"/>
    <col min="8691" max="8691" width="3.42578125" customWidth="1"/>
    <col min="8692" max="8692" width="7" customWidth="1"/>
    <col min="8693" max="8693" width="9.85546875" customWidth="1"/>
    <col min="8694" max="8694" width="64.140625" customWidth="1"/>
    <col min="8695" max="8695" width="11.42578125" customWidth="1"/>
    <col min="8696" max="8696" width="12.85546875" customWidth="1"/>
    <col min="8697" max="8697" width="15.42578125" customWidth="1"/>
    <col min="8698" max="8698" width="19.42578125" customWidth="1"/>
    <col min="8699" max="8699" width="13.85546875" customWidth="1"/>
    <col min="8947" max="8947" width="3.42578125" customWidth="1"/>
    <col min="8948" max="8948" width="7" customWidth="1"/>
    <col min="8949" max="8949" width="9.85546875" customWidth="1"/>
    <col min="8950" max="8950" width="64.140625" customWidth="1"/>
    <col min="8951" max="8951" width="11.42578125" customWidth="1"/>
    <col min="8952" max="8952" width="12.85546875" customWidth="1"/>
    <col min="8953" max="8953" width="15.42578125" customWidth="1"/>
    <col min="8954" max="8954" width="19.42578125" customWidth="1"/>
    <col min="8955" max="8955" width="13.85546875" customWidth="1"/>
    <col min="9203" max="9203" width="3.42578125" customWidth="1"/>
    <col min="9204" max="9204" width="7" customWidth="1"/>
    <col min="9205" max="9205" width="9.85546875" customWidth="1"/>
    <col min="9206" max="9206" width="64.140625" customWidth="1"/>
    <col min="9207" max="9207" width="11.42578125" customWidth="1"/>
    <col min="9208" max="9208" width="12.85546875" customWidth="1"/>
    <col min="9209" max="9209" width="15.42578125" customWidth="1"/>
    <col min="9210" max="9210" width="19.42578125" customWidth="1"/>
    <col min="9211" max="9211" width="13.85546875" customWidth="1"/>
    <col min="9459" max="9459" width="3.42578125" customWidth="1"/>
    <col min="9460" max="9460" width="7" customWidth="1"/>
    <col min="9461" max="9461" width="9.85546875" customWidth="1"/>
    <col min="9462" max="9462" width="64.140625" customWidth="1"/>
    <col min="9463" max="9463" width="11.42578125" customWidth="1"/>
    <col min="9464" max="9464" width="12.85546875" customWidth="1"/>
    <col min="9465" max="9465" width="15.42578125" customWidth="1"/>
    <col min="9466" max="9466" width="19.42578125" customWidth="1"/>
    <col min="9467" max="9467" width="13.85546875" customWidth="1"/>
    <col min="9715" max="9715" width="3.42578125" customWidth="1"/>
    <col min="9716" max="9716" width="7" customWidth="1"/>
    <col min="9717" max="9717" width="9.85546875" customWidth="1"/>
    <col min="9718" max="9718" width="64.140625" customWidth="1"/>
    <col min="9719" max="9719" width="11.42578125" customWidth="1"/>
    <col min="9720" max="9720" width="12.85546875" customWidth="1"/>
    <col min="9721" max="9721" width="15.42578125" customWidth="1"/>
    <col min="9722" max="9722" width="19.42578125" customWidth="1"/>
    <col min="9723" max="9723" width="13.85546875" customWidth="1"/>
    <col min="9971" max="9971" width="3.42578125" customWidth="1"/>
    <col min="9972" max="9972" width="7" customWidth="1"/>
    <col min="9973" max="9973" width="9.85546875" customWidth="1"/>
    <col min="9974" max="9974" width="64.140625" customWidth="1"/>
    <col min="9975" max="9975" width="11.42578125" customWidth="1"/>
    <col min="9976" max="9976" width="12.85546875" customWidth="1"/>
    <col min="9977" max="9977" width="15.42578125" customWidth="1"/>
    <col min="9978" max="9978" width="19.42578125" customWidth="1"/>
    <col min="9979" max="9979" width="13.85546875" customWidth="1"/>
    <col min="10227" max="10227" width="3.42578125" customWidth="1"/>
    <col min="10228" max="10228" width="7" customWidth="1"/>
    <col min="10229" max="10229" width="9.85546875" customWidth="1"/>
    <col min="10230" max="10230" width="64.140625" customWidth="1"/>
    <col min="10231" max="10231" width="11.42578125" customWidth="1"/>
    <col min="10232" max="10232" width="12.85546875" customWidth="1"/>
    <col min="10233" max="10233" width="15.42578125" customWidth="1"/>
    <col min="10234" max="10234" width="19.42578125" customWidth="1"/>
    <col min="10235" max="10235" width="13.85546875" customWidth="1"/>
    <col min="10483" max="10483" width="3.42578125" customWidth="1"/>
    <col min="10484" max="10484" width="7" customWidth="1"/>
    <col min="10485" max="10485" width="9.85546875" customWidth="1"/>
    <col min="10486" max="10486" width="64.140625" customWidth="1"/>
    <col min="10487" max="10487" width="11.42578125" customWidth="1"/>
    <col min="10488" max="10488" width="12.85546875" customWidth="1"/>
    <col min="10489" max="10489" width="15.42578125" customWidth="1"/>
    <col min="10490" max="10490" width="19.42578125" customWidth="1"/>
    <col min="10491" max="10491" width="13.85546875" customWidth="1"/>
    <col min="10739" max="10739" width="3.42578125" customWidth="1"/>
    <col min="10740" max="10740" width="7" customWidth="1"/>
    <col min="10741" max="10741" width="9.85546875" customWidth="1"/>
    <col min="10742" max="10742" width="64.140625" customWidth="1"/>
    <col min="10743" max="10743" width="11.42578125" customWidth="1"/>
    <col min="10744" max="10744" width="12.85546875" customWidth="1"/>
    <col min="10745" max="10745" width="15.42578125" customWidth="1"/>
    <col min="10746" max="10746" width="19.42578125" customWidth="1"/>
    <col min="10747" max="10747" width="13.85546875" customWidth="1"/>
    <col min="10995" max="10995" width="3.42578125" customWidth="1"/>
    <col min="10996" max="10996" width="7" customWidth="1"/>
    <col min="10997" max="10997" width="9.85546875" customWidth="1"/>
    <col min="10998" max="10998" width="64.140625" customWidth="1"/>
    <col min="10999" max="10999" width="11.42578125" customWidth="1"/>
    <col min="11000" max="11000" width="12.85546875" customWidth="1"/>
    <col min="11001" max="11001" width="15.42578125" customWidth="1"/>
    <col min="11002" max="11002" width="19.42578125" customWidth="1"/>
    <col min="11003" max="11003" width="13.85546875" customWidth="1"/>
    <col min="11251" max="11251" width="3.42578125" customWidth="1"/>
    <col min="11252" max="11252" width="7" customWidth="1"/>
    <col min="11253" max="11253" width="9.85546875" customWidth="1"/>
    <col min="11254" max="11254" width="64.140625" customWidth="1"/>
    <col min="11255" max="11255" width="11.42578125" customWidth="1"/>
    <col min="11256" max="11256" width="12.85546875" customWidth="1"/>
    <col min="11257" max="11257" width="15.42578125" customWidth="1"/>
    <col min="11258" max="11258" width="19.42578125" customWidth="1"/>
    <col min="11259" max="11259" width="13.85546875" customWidth="1"/>
    <col min="11507" max="11507" width="3.42578125" customWidth="1"/>
    <col min="11508" max="11508" width="7" customWidth="1"/>
    <col min="11509" max="11509" width="9.85546875" customWidth="1"/>
    <col min="11510" max="11510" width="64.140625" customWidth="1"/>
    <col min="11511" max="11511" width="11.42578125" customWidth="1"/>
    <col min="11512" max="11512" width="12.85546875" customWidth="1"/>
    <col min="11513" max="11513" width="15.42578125" customWidth="1"/>
    <col min="11514" max="11514" width="19.42578125" customWidth="1"/>
    <col min="11515" max="11515" width="13.85546875" customWidth="1"/>
    <col min="11763" max="11763" width="3.42578125" customWidth="1"/>
    <col min="11764" max="11764" width="7" customWidth="1"/>
    <col min="11765" max="11765" width="9.85546875" customWidth="1"/>
    <col min="11766" max="11766" width="64.140625" customWidth="1"/>
    <col min="11767" max="11767" width="11.42578125" customWidth="1"/>
    <col min="11768" max="11768" width="12.85546875" customWidth="1"/>
    <col min="11769" max="11769" width="15.42578125" customWidth="1"/>
    <col min="11770" max="11770" width="19.42578125" customWidth="1"/>
    <col min="11771" max="11771" width="13.85546875" customWidth="1"/>
    <col min="12019" max="12019" width="3.42578125" customWidth="1"/>
    <col min="12020" max="12020" width="7" customWidth="1"/>
    <col min="12021" max="12021" width="9.85546875" customWidth="1"/>
    <col min="12022" max="12022" width="64.140625" customWidth="1"/>
    <col min="12023" max="12023" width="11.42578125" customWidth="1"/>
    <col min="12024" max="12024" width="12.85546875" customWidth="1"/>
    <col min="12025" max="12025" width="15.42578125" customWidth="1"/>
    <col min="12026" max="12026" width="19.42578125" customWidth="1"/>
    <col min="12027" max="12027" width="13.85546875" customWidth="1"/>
    <col min="12275" max="12275" width="3.42578125" customWidth="1"/>
    <col min="12276" max="12276" width="7" customWidth="1"/>
    <col min="12277" max="12277" width="9.85546875" customWidth="1"/>
    <col min="12278" max="12278" width="64.140625" customWidth="1"/>
    <col min="12279" max="12279" width="11.42578125" customWidth="1"/>
    <col min="12280" max="12280" width="12.85546875" customWidth="1"/>
    <col min="12281" max="12281" width="15.42578125" customWidth="1"/>
    <col min="12282" max="12282" width="19.42578125" customWidth="1"/>
    <col min="12283" max="12283" width="13.85546875" customWidth="1"/>
    <col min="12531" max="12531" width="3.42578125" customWidth="1"/>
    <col min="12532" max="12532" width="7" customWidth="1"/>
    <col min="12533" max="12533" width="9.85546875" customWidth="1"/>
    <col min="12534" max="12534" width="64.140625" customWidth="1"/>
    <col min="12535" max="12535" width="11.42578125" customWidth="1"/>
    <col min="12536" max="12536" width="12.85546875" customWidth="1"/>
    <col min="12537" max="12537" width="15.42578125" customWidth="1"/>
    <col min="12538" max="12538" width="19.42578125" customWidth="1"/>
    <col min="12539" max="12539" width="13.85546875" customWidth="1"/>
    <col min="12787" max="12787" width="3.42578125" customWidth="1"/>
    <col min="12788" max="12788" width="7" customWidth="1"/>
    <col min="12789" max="12789" width="9.85546875" customWidth="1"/>
    <col min="12790" max="12790" width="64.140625" customWidth="1"/>
    <col min="12791" max="12791" width="11.42578125" customWidth="1"/>
    <col min="12792" max="12792" width="12.85546875" customWidth="1"/>
    <col min="12793" max="12793" width="15.42578125" customWidth="1"/>
    <col min="12794" max="12794" width="19.42578125" customWidth="1"/>
    <col min="12795" max="12795" width="13.85546875" customWidth="1"/>
    <col min="13043" max="13043" width="3.42578125" customWidth="1"/>
    <col min="13044" max="13044" width="7" customWidth="1"/>
    <col min="13045" max="13045" width="9.85546875" customWidth="1"/>
    <col min="13046" max="13046" width="64.140625" customWidth="1"/>
    <col min="13047" max="13047" width="11.42578125" customWidth="1"/>
    <col min="13048" max="13048" width="12.85546875" customWidth="1"/>
    <col min="13049" max="13049" width="15.42578125" customWidth="1"/>
    <col min="13050" max="13050" width="19.42578125" customWidth="1"/>
    <col min="13051" max="13051" width="13.85546875" customWidth="1"/>
    <col min="13299" max="13299" width="3.42578125" customWidth="1"/>
    <col min="13300" max="13300" width="7" customWidth="1"/>
    <col min="13301" max="13301" width="9.85546875" customWidth="1"/>
    <col min="13302" max="13302" width="64.140625" customWidth="1"/>
    <col min="13303" max="13303" width="11.42578125" customWidth="1"/>
    <col min="13304" max="13304" width="12.85546875" customWidth="1"/>
    <col min="13305" max="13305" width="15.42578125" customWidth="1"/>
    <col min="13306" max="13306" width="19.42578125" customWidth="1"/>
    <col min="13307" max="13307" width="13.85546875" customWidth="1"/>
    <col min="13555" max="13555" width="3.42578125" customWidth="1"/>
    <col min="13556" max="13556" width="7" customWidth="1"/>
    <col min="13557" max="13557" width="9.85546875" customWidth="1"/>
    <col min="13558" max="13558" width="64.140625" customWidth="1"/>
    <col min="13559" max="13559" width="11.42578125" customWidth="1"/>
    <col min="13560" max="13560" width="12.85546875" customWidth="1"/>
    <col min="13561" max="13561" width="15.42578125" customWidth="1"/>
    <col min="13562" max="13562" width="19.42578125" customWidth="1"/>
    <col min="13563" max="13563" width="13.85546875" customWidth="1"/>
    <col min="13811" max="13811" width="3.42578125" customWidth="1"/>
    <col min="13812" max="13812" width="7" customWidth="1"/>
    <col min="13813" max="13813" width="9.85546875" customWidth="1"/>
    <col min="13814" max="13814" width="64.140625" customWidth="1"/>
    <col min="13815" max="13815" width="11.42578125" customWidth="1"/>
    <col min="13816" max="13816" width="12.85546875" customWidth="1"/>
    <col min="13817" max="13817" width="15.42578125" customWidth="1"/>
    <col min="13818" max="13818" width="19.42578125" customWidth="1"/>
    <col min="13819" max="13819" width="13.85546875" customWidth="1"/>
    <col min="14067" max="14067" width="3.42578125" customWidth="1"/>
    <col min="14068" max="14068" width="7" customWidth="1"/>
    <col min="14069" max="14069" width="9.85546875" customWidth="1"/>
    <col min="14070" max="14070" width="64.140625" customWidth="1"/>
    <col min="14071" max="14071" width="11.42578125" customWidth="1"/>
    <col min="14072" max="14072" width="12.85546875" customWidth="1"/>
    <col min="14073" max="14073" width="15.42578125" customWidth="1"/>
    <col min="14074" max="14074" width="19.42578125" customWidth="1"/>
    <col min="14075" max="14075" width="13.85546875" customWidth="1"/>
    <col min="14323" max="14323" width="3.42578125" customWidth="1"/>
    <col min="14324" max="14324" width="7" customWidth="1"/>
    <col min="14325" max="14325" width="9.85546875" customWidth="1"/>
    <col min="14326" max="14326" width="64.140625" customWidth="1"/>
    <col min="14327" max="14327" width="11.42578125" customWidth="1"/>
    <col min="14328" max="14328" width="12.85546875" customWidth="1"/>
    <col min="14329" max="14329" width="15.42578125" customWidth="1"/>
    <col min="14330" max="14330" width="19.42578125" customWidth="1"/>
    <col min="14331" max="14331" width="13.85546875" customWidth="1"/>
    <col min="14579" max="14579" width="3.42578125" customWidth="1"/>
    <col min="14580" max="14580" width="7" customWidth="1"/>
    <col min="14581" max="14581" width="9.85546875" customWidth="1"/>
    <col min="14582" max="14582" width="64.140625" customWidth="1"/>
    <col min="14583" max="14583" width="11.42578125" customWidth="1"/>
    <col min="14584" max="14584" width="12.85546875" customWidth="1"/>
    <col min="14585" max="14585" width="15.42578125" customWidth="1"/>
    <col min="14586" max="14586" width="19.42578125" customWidth="1"/>
    <col min="14587" max="14587" width="13.85546875" customWidth="1"/>
    <col min="14835" max="14835" width="3.42578125" customWidth="1"/>
    <col min="14836" max="14836" width="7" customWidth="1"/>
    <col min="14837" max="14837" width="9.85546875" customWidth="1"/>
    <col min="14838" max="14838" width="64.140625" customWidth="1"/>
    <col min="14839" max="14839" width="11.42578125" customWidth="1"/>
    <col min="14840" max="14840" width="12.85546875" customWidth="1"/>
    <col min="14841" max="14841" width="15.42578125" customWidth="1"/>
    <col min="14842" max="14842" width="19.42578125" customWidth="1"/>
    <col min="14843" max="14843" width="13.85546875" customWidth="1"/>
    <col min="15091" max="15091" width="3.42578125" customWidth="1"/>
    <col min="15092" max="15092" width="7" customWidth="1"/>
    <col min="15093" max="15093" width="9.85546875" customWidth="1"/>
    <col min="15094" max="15094" width="64.140625" customWidth="1"/>
    <col min="15095" max="15095" width="11.42578125" customWidth="1"/>
    <col min="15096" max="15096" width="12.85546875" customWidth="1"/>
    <col min="15097" max="15097" width="15.42578125" customWidth="1"/>
    <col min="15098" max="15098" width="19.42578125" customWidth="1"/>
    <col min="15099" max="15099" width="13.85546875" customWidth="1"/>
    <col min="15347" max="15347" width="3.42578125" customWidth="1"/>
    <col min="15348" max="15348" width="7" customWidth="1"/>
    <col min="15349" max="15349" width="9.85546875" customWidth="1"/>
    <col min="15350" max="15350" width="64.140625" customWidth="1"/>
    <col min="15351" max="15351" width="11.42578125" customWidth="1"/>
    <col min="15352" max="15352" width="12.85546875" customWidth="1"/>
    <col min="15353" max="15353" width="15.42578125" customWidth="1"/>
    <col min="15354" max="15354" width="19.42578125" customWidth="1"/>
    <col min="15355" max="15355" width="13.85546875" customWidth="1"/>
    <col min="15603" max="15603" width="3.42578125" customWidth="1"/>
    <col min="15604" max="15604" width="7" customWidth="1"/>
    <col min="15605" max="15605" width="9.85546875" customWidth="1"/>
    <col min="15606" max="15606" width="64.140625" customWidth="1"/>
    <col min="15607" max="15607" width="11.42578125" customWidth="1"/>
    <col min="15608" max="15608" width="12.85546875" customWidth="1"/>
    <col min="15609" max="15609" width="15.42578125" customWidth="1"/>
    <col min="15610" max="15610" width="19.42578125" customWidth="1"/>
    <col min="15611" max="15611" width="13.85546875" customWidth="1"/>
    <col min="15859" max="15859" width="3.42578125" customWidth="1"/>
    <col min="15860" max="15860" width="7" customWidth="1"/>
    <col min="15861" max="15861" width="9.85546875" customWidth="1"/>
    <col min="15862" max="15862" width="64.140625" customWidth="1"/>
    <col min="15863" max="15863" width="11.42578125" customWidth="1"/>
    <col min="15864" max="15864" width="12.85546875" customWidth="1"/>
    <col min="15865" max="15865" width="15.42578125" customWidth="1"/>
    <col min="15866" max="15866" width="19.42578125" customWidth="1"/>
    <col min="15867" max="15867" width="13.85546875" customWidth="1"/>
    <col min="16115" max="16115" width="3.42578125" customWidth="1"/>
    <col min="16116" max="16116" width="7" customWidth="1"/>
    <col min="16117" max="16117" width="9.85546875" customWidth="1"/>
    <col min="16118" max="16118" width="64.140625" customWidth="1"/>
    <col min="16119" max="16119" width="11.42578125" customWidth="1"/>
    <col min="16120" max="16120" width="12.85546875" customWidth="1"/>
    <col min="16121" max="16121" width="15.42578125" customWidth="1"/>
    <col min="16122" max="16122" width="19.42578125" customWidth="1"/>
    <col min="16123" max="16123" width="13.85546875" customWidth="1"/>
  </cols>
  <sheetData>
    <row r="1" spans="1:8" ht="84.75" customHeight="1" thickBot="1" x14ac:dyDescent="0.4">
      <c r="B1" s="634" t="s">
        <v>176</v>
      </c>
      <c r="C1" s="635"/>
      <c r="D1" s="635"/>
      <c r="E1" s="635"/>
      <c r="F1" s="635"/>
      <c r="G1" s="635"/>
      <c r="H1" s="636"/>
    </row>
    <row r="2" spans="1:8" ht="19.5" thickBot="1" x14ac:dyDescent="0.4">
      <c r="B2" s="569" t="s">
        <v>0</v>
      </c>
      <c r="C2" s="570"/>
      <c r="D2" s="570"/>
      <c r="E2" s="570"/>
      <c r="F2" s="570"/>
      <c r="G2" s="570"/>
      <c r="H2" s="571"/>
    </row>
    <row r="3" spans="1:8" ht="19.149999999999999" customHeight="1" thickBot="1" x14ac:dyDescent="0.4">
      <c r="B3" s="637" t="s">
        <v>316</v>
      </c>
      <c r="C3" s="638"/>
      <c r="D3" s="638"/>
      <c r="E3" s="638"/>
      <c r="F3" s="638"/>
      <c r="G3" s="638"/>
      <c r="H3" s="639"/>
    </row>
    <row r="4" spans="1:8" ht="24" customHeight="1" thickBot="1" x14ac:dyDescent="0.4">
      <c r="B4" s="27"/>
      <c r="C4" s="28"/>
      <c r="D4" s="575" t="s">
        <v>1</v>
      </c>
      <c r="E4" s="575"/>
      <c r="F4" s="575"/>
      <c r="G4" s="575"/>
      <c r="H4" s="576"/>
    </row>
    <row r="5" spans="1:8" ht="55.5" customHeight="1" x14ac:dyDescent="0.35">
      <c r="A5" s="3"/>
      <c r="B5" s="29"/>
      <c r="C5" s="30" t="s">
        <v>2</v>
      </c>
      <c r="D5" s="577" t="s">
        <v>3</v>
      </c>
      <c r="E5" s="578"/>
      <c r="F5" s="578"/>
      <c r="G5" s="578"/>
      <c r="H5" s="579"/>
    </row>
    <row r="6" spans="1:8" ht="137.25" customHeight="1" x14ac:dyDescent="0.35">
      <c r="A6" s="3"/>
      <c r="B6" s="31"/>
      <c r="C6" s="9" t="s">
        <v>4</v>
      </c>
      <c r="D6" s="564" t="s">
        <v>5</v>
      </c>
      <c r="E6" s="564"/>
      <c r="F6" s="564"/>
      <c r="G6" s="564"/>
      <c r="H6" s="565"/>
    </row>
    <row r="7" spans="1:8" ht="78.75" customHeight="1" x14ac:dyDescent="0.35">
      <c r="A7" s="3"/>
      <c r="B7" s="69"/>
      <c r="C7" s="9" t="s">
        <v>6</v>
      </c>
      <c r="D7" s="564" t="s">
        <v>7</v>
      </c>
      <c r="E7" s="564"/>
      <c r="F7" s="564"/>
      <c r="G7" s="564"/>
      <c r="H7" s="565"/>
    </row>
    <row r="8" spans="1:8" ht="77.25" customHeight="1" x14ac:dyDescent="0.35">
      <c r="A8" s="3"/>
      <c r="B8" s="69"/>
      <c r="C8" s="9" t="s">
        <v>8</v>
      </c>
      <c r="D8" s="564" t="s">
        <v>80</v>
      </c>
      <c r="E8" s="564"/>
      <c r="F8" s="564"/>
      <c r="G8" s="564"/>
      <c r="H8" s="565"/>
    </row>
    <row r="9" spans="1:8" ht="132" customHeight="1" x14ac:dyDescent="0.35">
      <c r="A9" s="3"/>
      <c r="B9" s="69"/>
      <c r="C9" s="9" t="s">
        <v>9</v>
      </c>
      <c r="D9" s="564" t="s">
        <v>61</v>
      </c>
      <c r="E9" s="564"/>
      <c r="F9" s="564"/>
      <c r="G9" s="564"/>
      <c r="H9" s="565"/>
    </row>
    <row r="10" spans="1:8" ht="88.5" customHeight="1" x14ac:dyDescent="0.35">
      <c r="A10" s="3"/>
      <c r="B10" s="69"/>
      <c r="C10" s="9" t="s">
        <v>10</v>
      </c>
      <c r="D10" s="564" t="s">
        <v>62</v>
      </c>
      <c r="E10" s="564"/>
      <c r="F10" s="564"/>
      <c r="G10" s="564"/>
      <c r="H10" s="565"/>
    </row>
    <row r="11" spans="1:8" ht="45" customHeight="1" x14ac:dyDescent="0.35">
      <c r="A11" s="3"/>
      <c r="B11" s="69"/>
      <c r="C11" s="9" t="s">
        <v>11</v>
      </c>
      <c r="D11" s="564" t="s">
        <v>12</v>
      </c>
      <c r="E11" s="564"/>
      <c r="F11" s="564"/>
      <c r="G11" s="564"/>
      <c r="H11" s="565"/>
    </row>
    <row r="12" spans="1:8" ht="132.75" customHeight="1" x14ac:dyDescent="0.35">
      <c r="A12" s="3"/>
      <c r="B12" s="69"/>
      <c r="C12" s="9" t="s">
        <v>13</v>
      </c>
      <c r="D12" s="564" t="s">
        <v>95</v>
      </c>
      <c r="E12" s="564"/>
      <c r="F12" s="564"/>
      <c r="G12" s="564"/>
      <c r="H12" s="565"/>
    </row>
    <row r="13" spans="1:8" ht="62.25" customHeight="1" x14ac:dyDescent="0.35">
      <c r="A13" s="3"/>
      <c r="B13" s="69"/>
      <c r="C13" s="26" t="s">
        <v>14</v>
      </c>
      <c r="D13" s="564" t="s">
        <v>15</v>
      </c>
      <c r="E13" s="564"/>
      <c r="F13" s="564"/>
      <c r="G13" s="564"/>
      <c r="H13" s="565"/>
    </row>
    <row r="14" spans="1:8" ht="100.5" customHeight="1" x14ac:dyDescent="0.35">
      <c r="A14" s="3"/>
      <c r="B14" s="69"/>
      <c r="C14" s="9" t="s">
        <v>16</v>
      </c>
      <c r="D14" s="564" t="s">
        <v>96</v>
      </c>
      <c r="E14" s="564"/>
      <c r="F14" s="564"/>
      <c r="G14" s="564"/>
      <c r="H14" s="565"/>
    </row>
    <row r="15" spans="1:8" ht="192.75" customHeight="1" x14ac:dyDescent="0.35">
      <c r="A15" s="3"/>
      <c r="B15" s="69"/>
      <c r="C15" s="9" t="s">
        <v>17</v>
      </c>
      <c r="D15" s="564" t="s">
        <v>18</v>
      </c>
      <c r="E15" s="564"/>
      <c r="F15" s="564"/>
      <c r="G15" s="564"/>
      <c r="H15" s="565"/>
    </row>
    <row r="16" spans="1:8" ht="133.5" customHeight="1" x14ac:dyDescent="0.35">
      <c r="A16" s="3"/>
      <c r="B16" s="69"/>
      <c r="C16" s="9" t="s">
        <v>19</v>
      </c>
      <c r="D16" s="564" t="s">
        <v>20</v>
      </c>
      <c r="E16" s="564"/>
      <c r="F16" s="564"/>
      <c r="G16" s="564"/>
      <c r="H16" s="565"/>
    </row>
    <row r="17" spans="1:30" ht="106.5" customHeight="1" x14ac:dyDescent="0.35">
      <c r="A17" s="3"/>
      <c r="B17" s="69"/>
      <c r="C17" s="9" t="s">
        <v>21</v>
      </c>
      <c r="D17" s="564" t="s">
        <v>22</v>
      </c>
      <c r="E17" s="564"/>
      <c r="F17" s="564"/>
      <c r="G17" s="564"/>
      <c r="H17" s="565"/>
    </row>
    <row r="18" spans="1:30" ht="86.25" customHeight="1" x14ac:dyDescent="0.35">
      <c r="A18" s="3"/>
      <c r="B18" s="69"/>
      <c r="C18" s="9" t="s">
        <v>23</v>
      </c>
      <c r="D18" s="564" t="s">
        <v>81</v>
      </c>
      <c r="E18" s="564"/>
      <c r="F18" s="564"/>
      <c r="G18" s="564"/>
      <c r="H18" s="565"/>
    </row>
    <row r="19" spans="1:30" ht="70.5" customHeight="1" thickBot="1" x14ac:dyDescent="0.4">
      <c r="A19" s="3"/>
      <c r="B19" s="32"/>
      <c r="C19" s="33" t="s">
        <v>24</v>
      </c>
      <c r="D19" s="586" t="s">
        <v>82</v>
      </c>
      <c r="E19" s="586"/>
      <c r="F19" s="586"/>
      <c r="G19" s="586"/>
      <c r="H19" s="587"/>
    </row>
    <row r="20" spans="1:30" ht="18.75" thickBot="1" x14ac:dyDescent="0.4">
      <c r="B20" s="34"/>
      <c r="C20" s="34"/>
      <c r="D20" s="34"/>
      <c r="E20" s="34"/>
      <c r="F20" s="4"/>
      <c r="G20" s="34"/>
      <c r="H20" s="34"/>
    </row>
    <row r="21" spans="1:30" ht="56.25" x14ac:dyDescent="0.35">
      <c r="B21" s="29" t="s">
        <v>25</v>
      </c>
      <c r="C21" s="35" t="s">
        <v>56</v>
      </c>
      <c r="D21" s="35" t="s">
        <v>26</v>
      </c>
      <c r="E21" s="35" t="s">
        <v>27</v>
      </c>
      <c r="F21" s="5" t="s">
        <v>28</v>
      </c>
      <c r="G21" s="36" t="s">
        <v>29</v>
      </c>
      <c r="H21" s="37" t="s">
        <v>30</v>
      </c>
    </row>
    <row r="22" spans="1:30" ht="19.5" thickBot="1" x14ac:dyDescent="0.4">
      <c r="B22" s="285">
        <v>1</v>
      </c>
      <c r="C22" s="286">
        <v>2</v>
      </c>
      <c r="D22" s="286">
        <v>3</v>
      </c>
      <c r="E22" s="286">
        <v>4</v>
      </c>
      <c r="F22" s="286">
        <v>5</v>
      </c>
      <c r="G22" s="287">
        <v>6</v>
      </c>
      <c r="H22" s="288">
        <v>7</v>
      </c>
    </row>
    <row r="23" spans="1:30" ht="18.75" x14ac:dyDescent="0.35">
      <c r="B23" s="29"/>
      <c r="C23" s="316"/>
      <c r="D23" s="126" t="s">
        <v>31</v>
      </c>
      <c r="E23" s="222"/>
      <c r="F23" s="45"/>
      <c r="G23" s="540"/>
      <c r="H23" s="317"/>
    </row>
    <row r="24" spans="1:30" ht="22.5" customHeight="1" x14ac:dyDescent="0.35">
      <c r="B24" s="121">
        <v>1</v>
      </c>
      <c r="C24" s="77" t="s">
        <v>67</v>
      </c>
      <c r="D24" s="122" t="s">
        <v>32</v>
      </c>
      <c r="E24" s="193" t="s">
        <v>33</v>
      </c>
      <c r="F24" s="123">
        <v>1</v>
      </c>
      <c r="G24" s="74"/>
      <c r="H24" s="100">
        <f t="shared" ref="H24:H29" si="0">(F24*G24)</f>
        <v>0</v>
      </c>
    </row>
    <row r="25" spans="1:30" ht="36" customHeight="1" x14ac:dyDescent="0.35">
      <c r="B25" s="65">
        <v>2</v>
      </c>
      <c r="C25" s="64" t="s">
        <v>57</v>
      </c>
      <c r="D25" s="66" t="s">
        <v>34</v>
      </c>
      <c r="E25" s="155" t="s">
        <v>33</v>
      </c>
      <c r="F25" s="67">
        <v>1</v>
      </c>
      <c r="G25" s="63"/>
      <c r="H25" s="40">
        <f t="shared" si="0"/>
        <v>0</v>
      </c>
    </row>
    <row r="26" spans="1:30" ht="22.5" customHeight="1" x14ac:dyDescent="0.35">
      <c r="B26" s="65">
        <v>3</v>
      </c>
      <c r="C26" s="68" t="s">
        <v>68</v>
      </c>
      <c r="D26" s="39" t="s">
        <v>35</v>
      </c>
      <c r="E26" s="155" t="s">
        <v>33</v>
      </c>
      <c r="F26" s="67">
        <v>1</v>
      </c>
      <c r="G26" s="63"/>
      <c r="H26" s="40">
        <f t="shared" si="0"/>
        <v>0</v>
      </c>
    </row>
    <row r="27" spans="1:30" ht="36" customHeight="1" x14ac:dyDescent="0.35">
      <c r="B27" s="65">
        <v>4</v>
      </c>
      <c r="C27" s="68" t="s">
        <v>69</v>
      </c>
      <c r="D27" s="39" t="s">
        <v>59</v>
      </c>
      <c r="E27" s="155" t="s">
        <v>33</v>
      </c>
      <c r="F27" s="67">
        <v>1</v>
      </c>
      <c r="G27" s="63"/>
      <c r="H27" s="40">
        <f t="shared" si="0"/>
        <v>0</v>
      </c>
    </row>
    <row r="28" spans="1:30" ht="75" x14ac:dyDescent="0.35">
      <c r="B28" s="65">
        <v>5</v>
      </c>
      <c r="C28" s="68" t="s">
        <v>70</v>
      </c>
      <c r="D28" s="39" t="s">
        <v>60</v>
      </c>
      <c r="E28" s="155" t="s">
        <v>33</v>
      </c>
      <c r="F28" s="67">
        <v>1</v>
      </c>
      <c r="G28" s="63"/>
      <c r="H28" s="40">
        <f t="shared" si="0"/>
        <v>0</v>
      </c>
    </row>
    <row r="29" spans="1:30" ht="36.75" customHeight="1" thickBot="1" x14ac:dyDescent="0.4">
      <c r="B29" s="19">
        <v>6</v>
      </c>
      <c r="C29" s="41">
        <v>14</v>
      </c>
      <c r="D29" s="42" t="s">
        <v>83</v>
      </c>
      <c r="E29" s="157" t="s">
        <v>33</v>
      </c>
      <c r="F29" s="16">
        <v>1</v>
      </c>
      <c r="G29" s="70"/>
      <c r="H29" s="43">
        <f t="shared" si="0"/>
        <v>0</v>
      </c>
    </row>
    <row r="30" spans="1:30" ht="19.5" thickBot="1" x14ac:dyDescent="0.4">
      <c r="B30" s="290"/>
      <c r="C30" s="291"/>
      <c r="D30" s="291"/>
      <c r="E30" s="645" t="s">
        <v>177</v>
      </c>
      <c r="F30" s="645"/>
      <c r="G30" s="646"/>
      <c r="H30" s="553">
        <f>SUM(H24:H29)</f>
        <v>0</v>
      </c>
    </row>
    <row r="31" spans="1:30" s="7" customFormat="1" ht="18.75" x14ac:dyDescent="0.25">
      <c r="A31" s="6"/>
      <c r="B31" s="125"/>
      <c r="C31" s="231"/>
      <c r="D31" s="321" t="s">
        <v>36</v>
      </c>
      <c r="E31" s="127"/>
      <c r="F31" s="127"/>
      <c r="G31" s="401"/>
      <c r="H31" s="128"/>
      <c r="I31" s="6"/>
      <c r="J31" s="6"/>
      <c r="K31" s="6"/>
      <c r="L31" s="6"/>
      <c r="M31" s="6"/>
      <c r="N31" s="6"/>
      <c r="O31" s="6"/>
      <c r="P31" s="6"/>
      <c r="Q31" s="6"/>
      <c r="R31" s="6"/>
      <c r="S31" s="6"/>
      <c r="T31" s="6"/>
      <c r="U31" s="6"/>
      <c r="V31" s="6"/>
      <c r="W31" s="6"/>
      <c r="X31" s="6"/>
      <c r="Y31" s="6"/>
      <c r="Z31" s="6"/>
      <c r="AA31" s="6"/>
      <c r="AB31" s="6"/>
      <c r="AC31" s="6"/>
      <c r="AD31" s="6"/>
    </row>
    <row r="32" spans="1:30" s="7" customFormat="1" ht="18" customHeight="1" x14ac:dyDescent="0.35">
      <c r="A32" s="6"/>
      <c r="B32" s="318">
        <v>7</v>
      </c>
      <c r="C32" s="319" t="s">
        <v>71</v>
      </c>
      <c r="D32" s="295" t="s">
        <v>87</v>
      </c>
      <c r="E32" s="171" t="s">
        <v>37</v>
      </c>
      <c r="F32" s="320">
        <v>0.83699999999999997</v>
      </c>
      <c r="G32" s="362"/>
      <c r="H32" s="554">
        <f t="shared" ref="H32:H33" si="1">(F32*G32)</f>
        <v>0</v>
      </c>
      <c r="I32" s="6"/>
      <c r="J32" s="6"/>
      <c r="K32" s="6"/>
      <c r="L32" s="6"/>
      <c r="M32" s="6"/>
      <c r="N32" s="6"/>
      <c r="O32" s="6"/>
      <c r="P32" s="6"/>
      <c r="Q32" s="6"/>
      <c r="R32" s="6"/>
      <c r="S32" s="6"/>
      <c r="T32" s="6"/>
      <c r="U32" s="6"/>
      <c r="V32" s="6"/>
      <c r="W32" s="6"/>
      <c r="X32" s="6"/>
      <c r="Y32" s="6"/>
      <c r="Z32" s="6"/>
      <c r="AA32" s="6"/>
      <c r="AB32" s="6"/>
      <c r="AC32" s="6"/>
      <c r="AD32" s="6"/>
    </row>
    <row r="33" spans="1:35" s="6" customFormat="1" ht="31.5" customHeight="1" thickBot="1" x14ac:dyDescent="0.4">
      <c r="B33" s="129">
        <v>8</v>
      </c>
      <c r="C33" s="130" t="s">
        <v>109</v>
      </c>
      <c r="D33" s="131" t="s">
        <v>178</v>
      </c>
      <c r="E33" s="162" t="s">
        <v>37</v>
      </c>
      <c r="F33" s="292">
        <v>0.83699999999999997</v>
      </c>
      <c r="G33" s="368"/>
      <c r="H33" s="555">
        <f t="shared" si="1"/>
        <v>0</v>
      </c>
    </row>
    <row r="34" spans="1:35" s="7" customFormat="1" ht="19.899999999999999" customHeight="1" thickBot="1" x14ac:dyDescent="0.4">
      <c r="A34" s="6"/>
      <c r="B34" s="293"/>
      <c r="C34" s="294"/>
      <c r="D34" s="647" t="s">
        <v>179</v>
      </c>
      <c r="E34" s="647"/>
      <c r="F34" s="647"/>
      <c r="G34" s="648"/>
      <c r="H34" s="44">
        <f>SUM(H32:H33)</f>
        <v>0</v>
      </c>
      <c r="I34" s="6"/>
      <c r="J34" s="6"/>
      <c r="K34" s="6"/>
      <c r="L34" s="6"/>
      <c r="M34" s="6"/>
      <c r="N34" s="6"/>
      <c r="O34" s="6"/>
      <c r="P34" s="6"/>
      <c r="Q34" s="6"/>
      <c r="R34" s="6"/>
      <c r="S34" s="6"/>
      <c r="T34" s="6"/>
      <c r="U34" s="6"/>
      <c r="V34" s="6"/>
      <c r="W34" s="6"/>
      <c r="X34" s="6"/>
      <c r="Y34" s="6"/>
      <c r="Z34" s="6"/>
      <c r="AA34" s="6"/>
      <c r="AB34" s="6"/>
      <c r="AC34" s="6"/>
      <c r="AD34" s="6"/>
    </row>
    <row r="35" spans="1:35" s="7" customFormat="1" ht="16.149999999999999" customHeight="1" x14ac:dyDescent="0.35">
      <c r="A35" s="6"/>
      <c r="B35" s="322"/>
      <c r="C35" s="135"/>
      <c r="D35" s="126" t="s">
        <v>43</v>
      </c>
      <c r="E35" s="160"/>
      <c r="F35" s="323"/>
      <c r="G35" s="136"/>
      <c r="H35" s="324"/>
      <c r="I35" s="6"/>
      <c r="J35" s="6"/>
      <c r="K35" s="6"/>
      <c r="L35" s="6"/>
      <c r="M35" s="6"/>
      <c r="N35" s="6"/>
      <c r="O35" s="6"/>
      <c r="P35" s="6"/>
      <c r="Q35" s="6"/>
      <c r="R35" s="6"/>
      <c r="S35" s="6"/>
      <c r="T35" s="6"/>
      <c r="U35" s="6"/>
      <c r="V35" s="6"/>
      <c r="W35" s="6"/>
      <c r="X35" s="6"/>
      <c r="Y35" s="6"/>
      <c r="Z35" s="6"/>
      <c r="AA35" s="6"/>
      <c r="AB35" s="6"/>
      <c r="AC35" s="6"/>
      <c r="AD35" s="6"/>
    </row>
    <row r="36" spans="1:35" s="18" customFormat="1" ht="77.45" customHeight="1" x14ac:dyDescent="0.35">
      <c r="A36" s="17"/>
      <c r="B36" s="121">
        <v>9</v>
      </c>
      <c r="C36" s="77" t="s">
        <v>73</v>
      </c>
      <c r="D36" s="295" t="s">
        <v>90</v>
      </c>
      <c r="E36" s="171" t="s">
        <v>40</v>
      </c>
      <c r="F36" s="78">
        <v>3215.81</v>
      </c>
      <c r="G36" s="362"/>
      <c r="H36" s="40">
        <f t="shared" ref="H36:H40" si="2">(F36*G36)</f>
        <v>0</v>
      </c>
      <c r="I36" s="17"/>
      <c r="J36" s="17"/>
      <c r="K36" s="17"/>
      <c r="L36" s="17"/>
      <c r="M36" s="17"/>
      <c r="N36" s="17"/>
      <c r="O36" s="17"/>
      <c r="P36" s="17"/>
      <c r="Q36" s="17"/>
      <c r="R36" s="17"/>
      <c r="S36" s="17"/>
      <c r="T36" s="17"/>
      <c r="U36" s="17"/>
      <c r="V36" s="17"/>
      <c r="W36" s="17"/>
      <c r="X36" s="17"/>
      <c r="Y36" s="17"/>
      <c r="Z36" s="17"/>
      <c r="AA36" s="17"/>
      <c r="AB36" s="17"/>
      <c r="AC36" s="17"/>
      <c r="AD36" s="17"/>
    </row>
    <row r="37" spans="1:35" s="18" customFormat="1" ht="21.75" customHeight="1" x14ac:dyDescent="0.35">
      <c r="A37" s="17"/>
      <c r="B37" s="65">
        <f t="shared" ref="B37:B38" si="3">B36+1</f>
        <v>10</v>
      </c>
      <c r="C37" s="68" t="s">
        <v>74</v>
      </c>
      <c r="D37" s="95" t="s">
        <v>148</v>
      </c>
      <c r="E37" s="161" t="s">
        <v>39</v>
      </c>
      <c r="F37" s="78">
        <v>6746.07</v>
      </c>
      <c r="G37" s="363"/>
      <c r="H37" s="40">
        <f>F37*G37</f>
        <v>0</v>
      </c>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row>
    <row r="38" spans="1:35" s="7" customFormat="1" ht="35.25" customHeight="1" x14ac:dyDescent="0.35">
      <c r="A38" s="6"/>
      <c r="B38" s="65">
        <f t="shared" si="3"/>
        <v>11</v>
      </c>
      <c r="C38" s="68" t="s">
        <v>149</v>
      </c>
      <c r="D38" s="20" t="s">
        <v>241</v>
      </c>
      <c r="E38" s="161" t="s">
        <v>40</v>
      </c>
      <c r="F38" s="71">
        <v>469.1</v>
      </c>
      <c r="G38" s="363"/>
      <c r="H38" s="40">
        <f>F38*G38</f>
        <v>0</v>
      </c>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s="7" customFormat="1" ht="25.5" customHeight="1" x14ac:dyDescent="0.35">
      <c r="A39" s="6"/>
      <c r="B39" s="65">
        <v>12</v>
      </c>
      <c r="C39" s="68" t="s">
        <v>116</v>
      </c>
      <c r="D39" s="20" t="s">
        <v>180</v>
      </c>
      <c r="E39" s="161" t="s">
        <v>39</v>
      </c>
      <c r="F39" s="78">
        <v>6746.07</v>
      </c>
      <c r="G39" s="364"/>
      <c r="H39" s="40">
        <f t="shared" si="2"/>
        <v>0</v>
      </c>
      <c r="I39" s="6"/>
      <c r="J39" s="6"/>
      <c r="K39" s="6"/>
      <c r="L39" s="6"/>
      <c r="M39" s="6"/>
      <c r="N39" s="6"/>
      <c r="O39" s="6"/>
      <c r="P39" s="6"/>
      <c r="Q39" s="6"/>
      <c r="R39" s="6"/>
      <c r="S39" s="6"/>
      <c r="T39" s="6"/>
      <c r="U39" s="6"/>
      <c r="V39" s="6"/>
      <c r="W39" s="6"/>
      <c r="X39" s="6"/>
      <c r="Y39" s="6"/>
      <c r="Z39" s="6"/>
      <c r="AA39" s="6"/>
      <c r="AB39" s="6"/>
      <c r="AC39" s="6"/>
      <c r="AD39" s="6"/>
    </row>
    <row r="40" spans="1:35" ht="18.75" x14ac:dyDescent="0.35">
      <c r="B40" s="65">
        <v>13</v>
      </c>
      <c r="C40" s="68" t="s">
        <v>181</v>
      </c>
      <c r="D40" s="20" t="s">
        <v>182</v>
      </c>
      <c r="E40" s="161" t="s">
        <v>39</v>
      </c>
      <c r="F40" s="71">
        <v>597.96</v>
      </c>
      <c r="G40" s="364"/>
      <c r="H40" s="40">
        <f t="shared" si="2"/>
        <v>0</v>
      </c>
    </row>
    <row r="41" spans="1:35" s="207" customFormat="1" ht="66" customHeight="1" thickBot="1" x14ac:dyDescent="0.4">
      <c r="A41" s="280"/>
      <c r="B41" s="354">
        <v>14</v>
      </c>
      <c r="C41" s="355" t="s">
        <v>158</v>
      </c>
      <c r="D41" s="356" t="s">
        <v>159</v>
      </c>
      <c r="E41" s="357" t="s">
        <v>39</v>
      </c>
      <c r="F41" s="358">
        <v>10.5</v>
      </c>
      <c r="G41" s="365"/>
      <c r="H41" s="556">
        <f t="shared" ref="H41" si="4">F41*G41</f>
        <v>0</v>
      </c>
    </row>
    <row r="42" spans="1:35" s="7" customFormat="1" ht="19.5" thickBot="1" x14ac:dyDescent="0.4">
      <c r="A42" s="6"/>
      <c r="B42" s="165"/>
      <c r="C42" s="166"/>
      <c r="D42" s="166"/>
      <c r="E42" s="647" t="s">
        <v>45</v>
      </c>
      <c r="F42" s="647"/>
      <c r="G42" s="648"/>
      <c r="H42" s="139">
        <f>SUM(H36:H41)</f>
        <v>0</v>
      </c>
      <c r="I42" s="6"/>
      <c r="J42" s="6"/>
      <c r="K42" s="6"/>
      <c r="L42" s="6"/>
      <c r="M42" s="6"/>
      <c r="N42" s="6"/>
      <c r="O42" s="6"/>
      <c r="P42" s="6"/>
      <c r="Q42" s="6"/>
      <c r="R42" s="6"/>
      <c r="S42" s="6"/>
      <c r="T42" s="6"/>
      <c r="U42" s="6"/>
      <c r="V42" s="6"/>
      <c r="W42" s="6"/>
      <c r="X42" s="6"/>
      <c r="Y42" s="6"/>
      <c r="Z42" s="6"/>
      <c r="AA42" s="6"/>
      <c r="AB42" s="6"/>
      <c r="AC42" s="6"/>
      <c r="AD42" s="6"/>
    </row>
    <row r="43" spans="1:35" s="7" customFormat="1" ht="22.5" customHeight="1" x14ac:dyDescent="0.35">
      <c r="A43" s="6"/>
      <c r="B43" s="326"/>
      <c r="C43" s="327"/>
      <c r="D43" s="142" t="s">
        <v>183</v>
      </c>
      <c r="E43" s="289"/>
      <c r="F43" s="141"/>
      <c r="G43" s="406"/>
      <c r="H43" s="328"/>
      <c r="I43" s="6"/>
      <c r="J43" s="6"/>
      <c r="K43" s="6"/>
      <c r="L43" s="6"/>
      <c r="M43" s="6"/>
      <c r="N43" s="6"/>
      <c r="O43" s="6"/>
      <c r="P43" s="6"/>
      <c r="Q43" s="6"/>
      <c r="R43" s="6"/>
      <c r="S43" s="6"/>
      <c r="T43" s="6"/>
      <c r="U43" s="6"/>
      <c r="V43" s="6"/>
      <c r="W43" s="6"/>
      <c r="X43" s="6"/>
      <c r="Y43" s="6"/>
      <c r="Z43" s="6"/>
      <c r="AA43" s="6"/>
      <c r="AB43" s="6"/>
      <c r="AC43" s="6"/>
      <c r="AD43" s="6"/>
    </row>
    <row r="44" spans="1:35" s="7" customFormat="1" ht="54.75" customHeight="1" x14ac:dyDescent="0.35">
      <c r="A44" s="6"/>
      <c r="B44" s="121">
        <v>15</v>
      </c>
      <c r="C44" s="77" t="s">
        <v>75</v>
      </c>
      <c r="D44" s="73" t="s">
        <v>89</v>
      </c>
      <c r="E44" s="193" t="s">
        <v>40</v>
      </c>
      <c r="F44" s="325">
        <v>1633.85</v>
      </c>
      <c r="G44" s="541"/>
      <c r="H44" s="100">
        <f t="shared" ref="H44:H48" si="5">(F44*G44)</f>
        <v>0</v>
      </c>
      <c r="I44" s="6"/>
      <c r="J44" s="6"/>
      <c r="K44" s="6"/>
      <c r="L44" s="6"/>
      <c r="M44" s="6"/>
      <c r="N44" s="6"/>
      <c r="O44" s="6"/>
      <c r="P44" s="6"/>
      <c r="Q44" s="6"/>
      <c r="R44" s="6"/>
      <c r="S44" s="6"/>
      <c r="T44" s="6"/>
      <c r="U44" s="6"/>
      <c r="V44" s="6"/>
      <c r="W44" s="6"/>
      <c r="X44" s="6"/>
      <c r="Y44" s="6"/>
      <c r="Z44" s="6"/>
      <c r="AA44" s="6"/>
      <c r="AB44" s="6"/>
      <c r="AC44" s="6"/>
      <c r="AD44" s="6"/>
    </row>
    <row r="45" spans="1:35" ht="36.75" customHeight="1" x14ac:dyDescent="0.35">
      <c r="A45" s="92"/>
      <c r="B45" s="93">
        <v>16</v>
      </c>
      <c r="C45" s="94" t="s">
        <v>76</v>
      </c>
      <c r="D45" s="95" t="s">
        <v>242</v>
      </c>
      <c r="E45" s="297" t="s">
        <v>39</v>
      </c>
      <c r="F45" s="298">
        <v>5446.18</v>
      </c>
      <c r="G45" s="519"/>
      <c r="H45" s="40">
        <f t="shared" si="5"/>
        <v>0</v>
      </c>
      <c r="I45" s="97"/>
      <c r="J45"/>
      <c r="K45"/>
      <c r="L45"/>
      <c r="M45"/>
      <c r="N45"/>
      <c r="O45"/>
      <c r="P45"/>
      <c r="Q45"/>
      <c r="R45"/>
      <c r="S45"/>
      <c r="T45"/>
      <c r="U45"/>
      <c r="V45"/>
      <c r="W45"/>
      <c r="X45"/>
      <c r="Y45"/>
      <c r="Z45"/>
      <c r="AA45"/>
      <c r="AB45"/>
      <c r="AC45"/>
      <c r="AD45"/>
    </row>
    <row r="46" spans="1:35" s="7" customFormat="1" ht="36.75" customHeight="1" x14ac:dyDescent="0.35">
      <c r="A46" s="6"/>
      <c r="B46" s="299">
        <v>17</v>
      </c>
      <c r="C46" s="300" t="s">
        <v>78</v>
      </c>
      <c r="D46" s="20" t="s">
        <v>184</v>
      </c>
      <c r="E46" s="161" t="s">
        <v>38</v>
      </c>
      <c r="F46" s="301">
        <v>1119</v>
      </c>
      <c r="G46" s="519"/>
      <c r="H46" s="302">
        <f t="shared" si="5"/>
        <v>0</v>
      </c>
      <c r="I46" s="6"/>
      <c r="J46" s="6"/>
      <c r="K46" s="6"/>
      <c r="L46" s="6"/>
      <c r="M46" s="6"/>
      <c r="N46" s="6"/>
      <c r="O46" s="6"/>
      <c r="P46" s="6"/>
      <c r="Q46" s="6"/>
      <c r="R46" s="6"/>
      <c r="S46" s="6"/>
      <c r="T46" s="6"/>
      <c r="U46" s="6"/>
      <c r="V46" s="6"/>
      <c r="W46" s="6"/>
      <c r="X46" s="6"/>
      <c r="Y46" s="6"/>
      <c r="Z46" s="6"/>
      <c r="AA46" s="6"/>
      <c r="AB46" s="6"/>
      <c r="AC46" s="6"/>
      <c r="AD46" s="6"/>
    </row>
    <row r="47" spans="1:35" s="7" customFormat="1" ht="36.75" customHeight="1" x14ac:dyDescent="0.35">
      <c r="A47" s="6"/>
      <c r="B47" s="65">
        <v>18</v>
      </c>
      <c r="C47" s="94" t="s">
        <v>79</v>
      </c>
      <c r="D47" s="8" t="s">
        <v>185</v>
      </c>
      <c r="E47" s="155" t="s">
        <v>38</v>
      </c>
      <c r="F47" s="298">
        <v>1395</v>
      </c>
      <c r="G47" s="519"/>
      <c r="H47" s="40">
        <f t="shared" si="5"/>
        <v>0</v>
      </c>
      <c r="I47" s="6"/>
      <c r="J47" s="6"/>
      <c r="K47" s="6"/>
      <c r="L47" s="6"/>
      <c r="M47" s="6"/>
      <c r="N47" s="6"/>
      <c r="O47" s="6"/>
      <c r="P47" s="6"/>
      <c r="Q47" s="6"/>
      <c r="R47" s="6"/>
      <c r="S47" s="6"/>
      <c r="T47" s="6"/>
      <c r="U47" s="6"/>
      <c r="V47" s="6"/>
      <c r="W47" s="6"/>
      <c r="X47" s="6"/>
      <c r="Y47" s="6"/>
      <c r="Z47" s="6"/>
      <c r="AA47" s="6"/>
      <c r="AB47" s="6"/>
      <c r="AC47" s="6"/>
      <c r="AD47" s="6"/>
    </row>
    <row r="48" spans="1:35" ht="43.5" customHeight="1" thickBot="1" x14ac:dyDescent="0.4">
      <c r="A48" s="92"/>
      <c r="B48" s="19">
        <v>19</v>
      </c>
      <c r="C48" s="303" t="s">
        <v>94</v>
      </c>
      <c r="D48" s="304" t="s">
        <v>186</v>
      </c>
      <c r="E48" s="305" t="s">
        <v>39</v>
      </c>
      <c r="F48" s="292">
        <v>2091.75</v>
      </c>
      <c r="G48" s="542"/>
      <c r="H48" s="43">
        <f t="shared" si="5"/>
        <v>0</v>
      </c>
      <c r="I48"/>
      <c r="J48"/>
      <c r="K48"/>
      <c r="L48"/>
      <c r="M48"/>
      <c r="N48"/>
      <c r="O48"/>
      <c r="P48"/>
      <c r="Q48"/>
      <c r="R48"/>
      <c r="S48"/>
      <c r="T48"/>
      <c r="U48"/>
      <c r="V48"/>
      <c r="W48"/>
      <c r="X48"/>
      <c r="Y48"/>
      <c r="Z48"/>
      <c r="AA48"/>
      <c r="AB48"/>
      <c r="AC48"/>
      <c r="AD48"/>
    </row>
    <row r="49" spans="1:30" s="7" customFormat="1" ht="22.5" customHeight="1" thickBot="1" x14ac:dyDescent="0.3">
      <c r="A49" s="6"/>
      <c r="B49" s="306"/>
      <c r="C49" s="307"/>
      <c r="D49" s="307"/>
      <c r="E49" s="640" t="s">
        <v>47</v>
      </c>
      <c r="F49" s="640"/>
      <c r="G49" s="640"/>
      <c r="H49" s="44">
        <f>SUM(H44:H48)</f>
        <v>0</v>
      </c>
      <c r="I49" s="6"/>
      <c r="J49" s="6"/>
      <c r="K49" s="6"/>
      <c r="L49" s="6"/>
      <c r="M49" s="6"/>
      <c r="N49" s="6"/>
      <c r="O49" s="6"/>
      <c r="P49" s="6"/>
      <c r="Q49" s="6"/>
      <c r="R49" s="6"/>
      <c r="S49" s="6"/>
      <c r="T49" s="6"/>
      <c r="U49" s="6"/>
      <c r="V49" s="6"/>
      <c r="W49" s="6"/>
      <c r="X49" s="6"/>
      <c r="Y49" s="6"/>
      <c r="Z49" s="6"/>
      <c r="AA49" s="6"/>
      <c r="AB49" s="6"/>
      <c r="AC49" s="6"/>
      <c r="AD49" s="6"/>
    </row>
    <row r="50" spans="1:30" s="7" customFormat="1" ht="22.5" customHeight="1" x14ac:dyDescent="0.35">
      <c r="A50" s="6"/>
      <c r="B50" s="326"/>
      <c r="C50" s="327"/>
      <c r="D50" s="142" t="s">
        <v>124</v>
      </c>
      <c r="E50" s="289"/>
      <c r="F50" s="141"/>
      <c r="G50" s="406"/>
      <c r="H50" s="328"/>
      <c r="I50" s="6"/>
      <c r="J50" s="6"/>
      <c r="K50" s="6"/>
      <c r="L50" s="6"/>
      <c r="M50" s="6"/>
      <c r="N50" s="6"/>
      <c r="O50" s="6"/>
      <c r="P50" s="6"/>
      <c r="Q50" s="6"/>
      <c r="R50" s="6"/>
      <c r="S50" s="6"/>
      <c r="T50" s="6"/>
      <c r="U50" s="6"/>
      <c r="V50" s="6"/>
      <c r="W50" s="6"/>
      <c r="X50" s="6"/>
      <c r="Y50" s="6"/>
      <c r="Z50" s="6"/>
      <c r="AA50" s="6"/>
      <c r="AB50" s="6"/>
      <c r="AC50" s="6"/>
      <c r="AD50" s="6"/>
    </row>
    <row r="51" spans="1:30" s="7" customFormat="1" ht="67.5" customHeight="1" x14ac:dyDescent="0.35">
      <c r="A51" s="6"/>
      <c r="B51" s="121">
        <v>20</v>
      </c>
      <c r="C51" s="77"/>
      <c r="D51" s="73" t="s">
        <v>187</v>
      </c>
      <c r="E51" s="193" t="s">
        <v>41</v>
      </c>
      <c r="F51" s="329">
        <v>4</v>
      </c>
      <c r="G51" s="362"/>
      <c r="H51" s="100">
        <f t="shared" ref="H51:H58" si="6">(F51*G51)</f>
        <v>0</v>
      </c>
      <c r="I51" s="308"/>
      <c r="J51" s="6"/>
      <c r="K51" s="6"/>
      <c r="L51" s="6"/>
      <c r="M51" s="6"/>
      <c r="N51" s="6"/>
      <c r="O51" s="6"/>
      <c r="P51" s="6"/>
      <c r="Q51" s="6"/>
      <c r="R51" s="6"/>
      <c r="S51" s="6"/>
      <c r="T51" s="6"/>
      <c r="U51" s="6"/>
      <c r="V51" s="6"/>
      <c r="W51" s="6"/>
      <c r="X51" s="6"/>
      <c r="Y51" s="6"/>
      <c r="Z51" s="6"/>
      <c r="AA51" s="6"/>
      <c r="AB51" s="6"/>
      <c r="AC51" s="6"/>
      <c r="AD51" s="6"/>
    </row>
    <row r="52" spans="1:30" ht="74.25" customHeight="1" x14ac:dyDescent="0.35">
      <c r="A52" s="92"/>
      <c r="B52" s="93">
        <v>21</v>
      </c>
      <c r="C52" s="94"/>
      <c r="D52" s="20" t="s">
        <v>90</v>
      </c>
      <c r="E52" s="297" t="s">
        <v>40</v>
      </c>
      <c r="F52" s="96">
        <v>542</v>
      </c>
      <c r="G52" s="364"/>
      <c r="H52" s="40">
        <f t="shared" si="6"/>
        <v>0</v>
      </c>
      <c r="I52" s="308"/>
      <c r="J52"/>
      <c r="K52"/>
      <c r="L52"/>
      <c r="M52"/>
      <c r="N52"/>
      <c r="O52"/>
      <c r="P52"/>
      <c r="Q52"/>
      <c r="R52"/>
      <c r="S52"/>
      <c r="T52"/>
      <c r="U52"/>
      <c r="V52"/>
      <c r="W52"/>
      <c r="X52"/>
      <c r="Y52"/>
      <c r="Z52"/>
      <c r="AA52"/>
      <c r="AB52"/>
      <c r="AC52"/>
      <c r="AD52"/>
    </row>
    <row r="53" spans="1:30" s="18" customFormat="1" ht="36.75" customHeight="1" x14ac:dyDescent="0.35">
      <c r="A53" s="17"/>
      <c r="B53" s="93">
        <v>22</v>
      </c>
      <c r="C53" s="310"/>
      <c r="D53" s="8" t="s">
        <v>188</v>
      </c>
      <c r="E53" s="155" t="s">
        <v>39</v>
      </c>
      <c r="F53" s="71">
        <v>451.59</v>
      </c>
      <c r="G53" s="364"/>
      <c r="H53" s="40">
        <f t="shared" si="6"/>
        <v>0</v>
      </c>
      <c r="I53" s="308"/>
      <c r="J53" s="17"/>
      <c r="K53" s="17"/>
      <c r="L53" s="17"/>
      <c r="M53" s="17"/>
      <c r="N53" s="17"/>
      <c r="O53" s="17"/>
      <c r="P53" s="17"/>
      <c r="Q53" s="17"/>
      <c r="R53" s="17"/>
      <c r="S53" s="17"/>
      <c r="T53" s="17"/>
      <c r="U53" s="17"/>
      <c r="V53" s="17"/>
      <c r="W53" s="17"/>
      <c r="X53" s="17"/>
      <c r="Y53" s="17"/>
      <c r="Z53" s="17"/>
      <c r="AA53" s="17"/>
      <c r="AB53" s="17"/>
      <c r="AC53" s="17"/>
      <c r="AD53" s="17"/>
    </row>
    <row r="54" spans="1:30" s="203" customFormat="1" ht="76.5" customHeight="1" x14ac:dyDescent="0.35">
      <c r="A54" s="311"/>
      <c r="B54" s="121">
        <v>23</v>
      </c>
      <c r="C54" s="312"/>
      <c r="D54" s="8" t="s">
        <v>189</v>
      </c>
      <c r="E54" s="297" t="s">
        <v>40</v>
      </c>
      <c r="F54" s="96">
        <v>45.16</v>
      </c>
      <c r="G54" s="112"/>
      <c r="H54" s="40">
        <f t="shared" si="6"/>
        <v>0</v>
      </c>
      <c r="I54" s="308"/>
    </row>
    <row r="55" spans="1:30" s="18" customFormat="1" ht="66" customHeight="1" x14ac:dyDescent="0.35">
      <c r="A55" s="17"/>
      <c r="B55" s="93">
        <v>24</v>
      </c>
      <c r="C55" s="310"/>
      <c r="D55" s="8" t="s">
        <v>190</v>
      </c>
      <c r="E55" s="155" t="s">
        <v>38</v>
      </c>
      <c r="F55" s="71">
        <v>752.66</v>
      </c>
      <c r="G55" s="364"/>
      <c r="H55" s="40">
        <f t="shared" si="6"/>
        <v>0</v>
      </c>
      <c r="I55" s="308"/>
      <c r="J55" s="17"/>
      <c r="K55" s="17"/>
      <c r="L55" s="17"/>
      <c r="M55" s="17"/>
      <c r="N55" s="17"/>
      <c r="O55" s="17"/>
      <c r="P55" s="17"/>
      <c r="Q55" s="17"/>
      <c r="R55" s="17"/>
      <c r="S55" s="17"/>
      <c r="T55" s="17"/>
      <c r="U55" s="17"/>
      <c r="V55" s="17"/>
      <c r="W55" s="17"/>
      <c r="X55" s="17"/>
      <c r="Y55" s="17"/>
      <c r="Z55" s="17"/>
      <c r="AA55" s="17"/>
      <c r="AB55" s="17"/>
      <c r="AC55" s="17"/>
      <c r="AD55" s="17"/>
    </row>
    <row r="56" spans="1:30" s="7" customFormat="1" ht="57.75" customHeight="1" x14ac:dyDescent="0.35">
      <c r="A56" s="6"/>
      <c r="B56" s="93">
        <v>25</v>
      </c>
      <c r="C56" s="94"/>
      <c r="D56" s="8" t="s">
        <v>191</v>
      </c>
      <c r="E56" s="155" t="s">
        <v>40</v>
      </c>
      <c r="F56" s="96">
        <v>378.76</v>
      </c>
      <c r="G56" s="364"/>
      <c r="H56" s="40">
        <f t="shared" si="6"/>
        <v>0</v>
      </c>
      <c r="I56" s="308"/>
      <c r="J56" s="6"/>
      <c r="K56" s="6"/>
      <c r="L56" s="6"/>
      <c r="M56" s="6"/>
      <c r="N56" s="6"/>
      <c r="O56" s="6"/>
      <c r="P56" s="6"/>
      <c r="Q56" s="6"/>
      <c r="R56" s="6"/>
      <c r="S56" s="6"/>
      <c r="T56" s="6"/>
      <c r="U56" s="6"/>
      <c r="V56" s="6"/>
      <c r="W56" s="6"/>
      <c r="X56" s="6"/>
      <c r="Y56" s="6"/>
      <c r="Z56" s="6"/>
      <c r="AA56" s="6"/>
      <c r="AB56" s="6"/>
      <c r="AC56" s="6"/>
      <c r="AD56" s="6"/>
    </row>
    <row r="57" spans="1:30" s="313" customFormat="1" ht="36.75" customHeight="1" x14ac:dyDescent="0.35">
      <c r="B57" s="121">
        <v>26</v>
      </c>
      <c r="C57" s="94"/>
      <c r="D57" s="98" t="s">
        <v>246</v>
      </c>
      <c r="E57" s="155" t="s">
        <v>41</v>
      </c>
      <c r="F57" s="71">
        <v>30</v>
      </c>
      <c r="G57" s="364"/>
      <c r="H57" s="40">
        <f t="shared" si="6"/>
        <v>0</v>
      </c>
      <c r="I57" s="308"/>
    </row>
    <row r="58" spans="1:30" s="7" customFormat="1" ht="36.75" customHeight="1" thickBot="1" x14ac:dyDescent="0.4">
      <c r="A58" s="6"/>
      <c r="B58" s="359">
        <v>27</v>
      </c>
      <c r="C58" s="296"/>
      <c r="D58" s="169" t="s">
        <v>192</v>
      </c>
      <c r="E58" s="226" t="s">
        <v>41</v>
      </c>
      <c r="F58" s="76">
        <v>30</v>
      </c>
      <c r="G58" s="366"/>
      <c r="H58" s="43">
        <f t="shared" si="6"/>
        <v>0</v>
      </c>
      <c r="I58" s="308"/>
      <c r="J58" s="6"/>
      <c r="K58" s="6"/>
      <c r="L58" s="6"/>
      <c r="M58" s="6"/>
      <c r="N58" s="6"/>
      <c r="O58" s="6"/>
      <c r="P58" s="6"/>
      <c r="Q58" s="6"/>
      <c r="R58" s="6"/>
      <c r="S58" s="6"/>
      <c r="T58" s="6"/>
      <c r="U58" s="6"/>
      <c r="V58" s="6"/>
      <c r="W58" s="6"/>
      <c r="X58" s="6"/>
      <c r="Y58" s="6"/>
      <c r="Z58" s="6"/>
      <c r="AA58" s="6"/>
      <c r="AB58" s="6"/>
      <c r="AC58" s="6"/>
      <c r="AD58" s="6"/>
    </row>
    <row r="59" spans="1:30" s="7" customFormat="1" ht="21.75" customHeight="1" thickBot="1" x14ac:dyDescent="0.3">
      <c r="A59" s="6"/>
      <c r="B59" s="360"/>
      <c r="C59" s="307"/>
      <c r="D59" s="307"/>
      <c r="E59" s="645" t="s">
        <v>49</v>
      </c>
      <c r="F59" s="645"/>
      <c r="G59" s="646"/>
      <c r="H59" s="44">
        <f>SUM(H51:H58)</f>
        <v>0</v>
      </c>
      <c r="I59" s="308"/>
      <c r="J59" s="6"/>
      <c r="K59" s="6"/>
      <c r="L59" s="6"/>
      <c r="M59" s="6"/>
      <c r="N59" s="6"/>
      <c r="O59" s="6"/>
      <c r="P59" s="6"/>
      <c r="Q59" s="6"/>
      <c r="R59" s="6"/>
      <c r="S59" s="6"/>
      <c r="T59" s="6"/>
      <c r="U59" s="6"/>
      <c r="V59" s="6"/>
      <c r="W59" s="6"/>
      <c r="X59" s="6"/>
      <c r="Y59" s="6"/>
      <c r="Z59" s="6"/>
      <c r="AA59" s="6"/>
      <c r="AB59" s="6"/>
      <c r="AC59" s="6"/>
      <c r="AD59" s="6"/>
    </row>
    <row r="60" spans="1:30" s="7" customFormat="1" ht="22.5" customHeight="1" x14ac:dyDescent="0.35">
      <c r="A60" s="6"/>
      <c r="B60" s="326"/>
      <c r="C60" s="327"/>
      <c r="D60" s="142" t="s">
        <v>193</v>
      </c>
      <c r="E60" s="289"/>
      <c r="F60" s="141"/>
      <c r="G60" s="406"/>
      <c r="H60" s="328"/>
      <c r="I60" s="6"/>
      <c r="J60" s="6"/>
      <c r="K60" s="6"/>
      <c r="L60" s="6"/>
      <c r="M60" s="6"/>
      <c r="N60" s="6"/>
      <c r="O60" s="6"/>
      <c r="P60" s="6"/>
      <c r="Q60" s="6"/>
      <c r="R60" s="6"/>
      <c r="S60" s="6"/>
      <c r="T60" s="6"/>
      <c r="U60" s="6"/>
      <c r="V60" s="6"/>
      <c r="W60" s="6"/>
      <c r="X60" s="6"/>
      <c r="Y60" s="6"/>
      <c r="Z60" s="6"/>
      <c r="AA60" s="6"/>
      <c r="AB60" s="6"/>
      <c r="AC60" s="6"/>
      <c r="AD60" s="6"/>
    </row>
    <row r="61" spans="1:30" s="7" customFormat="1" ht="18" customHeight="1" x14ac:dyDescent="0.35">
      <c r="A61" s="6"/>
      <c r="B61" s="331"/>
      <c r="C61" s="332"/>
      <c r="D61" s="124" t="s">
        <v>194</v>
      </c>
      <c r="E61" s="155"/>
      <c r="F61" s="333"/>
      <c r="G61" s="514"/>
      <c r="H61" s="334"/>
      <c r="I61" s="6"/>
      <c r="J61" s="6"/>
      <c r="K61" s="6"/>
      <c r="L61" s="6"/>
      <c r="M61" s="6"/>
      <c r="N61" s="6"/>
      <c r="O61" s="6"/>
      <c r="P61" s="6"/>
      <c r="Q61" s="6"/>
      <c r="R61" s="6"/>
      <c r="S61" s="6"/>
      <c r="T61" s="6"/>
      <c r="U61" s="6"/>
      <c r="V61" s="6"/>
      <c r="W61" s="6"/>
      <c r="X61" s="6"/>
      <c r="Y61" s="6"/>
      <c r="Z61" s="6"/>
      <c r="AA61" s="6"/>
      <c r="AB61" s="6"/>
      <c r="AC61" s="6"/>
      <c r="AD61" s="6"/>
    </row>
    <row r="62" spans="1:30" s="7" customFormat="1" ht="96.75" customHeight="1" x14ac:dyDescent="0.35">
      <c r="A62" s="6"/>
      <c r="B62" s="121">
        <v>27</v>
      </c>
      <c r="C62" s="77"/>
      <c r="D62" s="330" t="s">
        <v>195</v>
      </c>
      <c r="E62" s="193" t="s">
        <v>40</v>
      </c>
      <c r="F62" s="329">
        <v>353.28</v>
      </c>
      <c r="G62" s="362"/>
      <c r="H62" s="100">
        <f>(F62*G62)</f>
        <v>0</v>
      </c>
      <c r="I62" s="308"/>
      <c r="J62" s="6"/>
      <c r="K62" s="6"/>
      <c r="L62" s="6"/>
      <c r="M62" s="6"/>
      <c r="N62" s="6"/>
      <c r="O62" s="6"/>
      <c r="P62" s="6"/>
      <c r="Q62" s="6"/>
      <c r="R62" s="6"/>
      <c r="S62" s="6"/>
      <c r="T62" s="6"/>
      <c r="U62" s="6"/>
      <c r="V62" s="6"/>
      <c r="W62" s="6"/>
      <c r="X62" s="6"/>
      <c r="Y62" s="6"/>
      <c r="Z62" s="6"/>
      <c r="AA62" s="6"/>
      <c r="AB62" s="6"/>
      <c r="AC62" s="6"/>
      <c r="AD62" s="6"/>
    </row>
    <row r="63" spans="1:30" s="2" customFormat="1" ht="24" customHeight="1" x14ac:dyDescent="0.35">
      <c r="A63" s="3"/>
      <c r="B63" s="137">
        <v>28</v>
      </c>
      <c r="C63" s="138"/>
      <c r="D63" s="95" t="s">
        <v>148</v>
      </c>
      <c r="E63" s="168" t="s">
        <v>39</v>
      </c>
      <c r="F63" s="335">
        <v>353.28</v>
      </c>
      <c r="G63" s="543"/>
      <c r="H63" s="557">
        <f>(F63*G63)</f>
        <v>0</v>
      </c>
      <c r="I63" s="343"/>
    </row>
    <row r="64" spans="1:30" s="18" customFormat="1" ht="21" customHeight="1" x14ac:dyDescent="0.35">
      <c r="A64" s="17"/>
      <c r="B64" s="309"/>
      <c r="C64" s="336"/>
      <c r="D64" s="337" t="s">
        <v>196</v>
      </c>
      <c r="E64" s="282"/>
      <c r="F64" s="248"/>
      <c r="G64" s="364"/>
      <c r="H64" s="558"/>
      <c r="I64" s="343"/>
      <c r="J64" s="17"/>
      <c r="K64" s="17"/>
      <c r="L64" s="17"/>
      <c r="M64" s="17"/>
      <c r="N64" s="17"/>
      <c r="O64" s="17"/>
      <c r="P64" s="17"/>
      <c r="Q64" s="17"/>
      <c r="R64" s="17"/>
      <c r="S64" s="17"/>
      <c r="T64" s="17"/>
      <c r="U64" s="17"/>
      <c r="V64" s="17"/>
      <c r="W64" s="17"/>
      <c r="X64" s="17"/>
      <c r="Y64" s="17"/>
      <c r="Z64" s="17"/>
      <c r="AA64" s="17"/>
      <c r="AB64" s="17"/>
      <c r="AC64" s="17"/>
      <c r="AD64" s="17"/>
    </row>
    <row r="65" spans="1:30" s="2" customFormat="1" ht="42.75" customHeight="1" x14ac:dyDescent="0.35">
      <c r="A65" s="314"/>
      <c r="B65" s="318">
        <v>29</v>
      </c>
      <c r="C65" s="319"/>
      <c r="D65" s="295" t="s">
        <v>197</v>
      </c>
      <c r="E65" s="171" t="s">
        <v>40</v>
      </c>
      <c r="F65" s="320">
        <v>353.28</v>
      </c>
      <c r="G65" s="544"/>
      <c r="H65" s="554">
        <f>(F65*G65)</f>
        <v>0</v>
      </c>
      <c r="I65" s="308"/>
    </row>
    <row r="66" spans="1:30" s="7" customFormat="1" ht="57" customHeight="1" x14ac:dyDescent="0.35">
      <c r="A66" s="6"/>
      <c r="B66" s="299">
        <v>30</v>
      </c>
      <c r="C66" s="300"/>
      <c r="D66" s="20" t="s">
        <v>198</v>
      </c>
      <c r="E66" s="338" t="s">
        <v>40</v>
      </c>
      <c r="F66" s="339">
        <v>189.75</v>
      </c>
      <c r="G66" s="112"/>
      <c r="H66" s="302">
        <f>(F66*G66)</f>
        <v>0</v>
      </c>
      <c r="I66" s="308"/>
      <c r="J66" s="6"/>
      <c r="K66" s="6"/>
      <c r="L66" s="6"/>
      <c r="M66" s="6"/>
      <c r="N66" s="6"/>
      <c r="O66" s="6"/>
      <c r="P66" s="6"/>
      <c r="Q66" s="6"/>
      <c r="R66" s="6"/>
      <c r="S66" s="6"/>
      <c r="T66" s="6"/>
      <c r="U66" s="6"/>
      <c r="V66" s="6"/>
      <c r="W66" s="6"/>
      <c r="X66" s="6"/>
      <c r="Y66" s="6"/>
      <c r="Z66" s="6"/>
      <c r="AA66" s="6"/>
      <c r="AB66" s="6"/>
      <c r="AC66" s="6"/>
      <c r="AD66" s="6"/>
    </row>
    <row r="67" spans="1:30" s="18" customFormat="1" ht="23.25" customHeight="1" x14ac:dyDescent="0.35">
      <c r="A67" s="17"/>
      <c r="B67" s="341"/>
      <c r="C67" s="336"/>
      <c r="D67" s="124" t="s">
        <v>199</v>
      </c>
      <c r="E67" s="297"/>
      <c r="F67" s="248"/>
      <c r="G67" s="112"/>
      <c r="H67" s="559"/>
      <c r="I67" s="308"/>
      <c r="J67" s="17"/>
      <c r="K67" s="17"/>
      <c r="L67" s="17"/>
      <c r="M67" s="17"/>
      <c r="N67" s="17"/>
      <c r="O67" s="17"/>
      <c r="P67" s="17"/>
      <c r="Q67" s="17"/>
      <c r="R67" s="17"/>
      <c r="S67" s="17"/>
      <c r="T67" s="17"/>
      <c r="U67" s="17"/>
      <c r="V67" s="17"/>
      <c r="W67" s="17"/>
      <c r="X67" s="17"/>
      <c r="Y67" s="17"/>
      <c r="Z67" s="17"/>
      <c r="AA67" s="17"/>
      <c r="AB67" s="17"/>
      <c r="AC67" s="17"/>
      <c r="AD67" s="17"/>
    </row>
    <row r="68" spans="1:30" s="7" customFormat="1" ht="46.5" customHeight="1" x14ac:dyDescent="0.35">
      <c r="A68" s="6"/>
      <c r="B68" s="65">
        <v>31</v>
      </c>
      <c r="C68" s="340"/>
      <c r="D68" s="73" t="s">
        <v>200</v>
      </c>
      <c r="E68" s="193" t="s">
        <v>201</v>
      </c>
      <c r="F68" s="342">
        <v>26886</v>
      </c>
      <c r="G68" s="362"/>
      <c r="H68" s="100">
        <f>(F68*G68)</f>
        <v>0</v>
      </c>
      <c r="I68" s="308"/>
      <c r="J68" s="6"/>
      <c r="K68" s="6"/>
      <c r="L68" s="6"/>
      <c r="M68" s="6"/>
      <c r="N68" s="6"/>
      <c r="O68" s="6"/>
      <c r="P68" s="6"/>
      <c r="Q68" s="6"/>
      <c r="R68" s="6"/>
      <c r="S68" s="6"/>
      <c r="T68" s="6"/>
      <c r="U68" s="6"/>
      <c r="V68" s="6"/>
      <c r="W68" s="6"/>
      <c r="X68" s="6"/>
      <c r="Y68" s="6"/>
      <c r="Z68" s="6"/>
      <c r="AA68" s="6"/>
      <c r="AB68" s="6"/>
      <c r="AC68" s="6"/>
      <c r="AD68" s="6"/>
    </row>
    <row r="69" spans="1:30" s="313" customFormat="1" ht="56.25" customHeight="1" thickBot="1" x14ac:dyDescent="0.4">
      <c r="B69" s="19">
        <v>32</v>
      </c>
      <c r="C69" s="303"/>
      <c r="D69" s="184" t="s">
        <v>247</v>
      </c>
      <c r="E69" s="315" t="s">
        <v>38</v>
      </c>
      <c r="F69" s="72">
        <v>308</v>
      </c>
      <c r="G69" s="368"/>
      <c r="H69" s="43">
        <f>(F69*G69)</f>
        <v>0</v>
      </c>
      <c r="I69" s="308"/>
    </row>
    <row r="70" spans="1:30" s="7" customFormat="1" ht="18.75" customHeight="1" thickBot="1" x14ac:dyDescent="0.3">
      <c r="A70" s="6"/>
      <c r="B70" s="306"/>
      <c r="C70" s="307"/>
      <c r="D70" s="307"/>
      <c r="E70" s="640" t="s">
        <v>231</v>
      </c>
      <c r="F70" s="640"/>
      <c r="G70" s="640"/>
      <c r="H70" s="44">
        <f>SUM(H62:H69)</f>
        <v>0</v>
      </c>
      <c r="I70" s="308"/>
      <c r="J70" s="6"/>
      <c r="K70" s="6"/>
      <c r="L70" s="6"/>
      <c r="M70" s="6"/>
      <c r="N70" s="6"/>
      <c r="O70" s="6"/>
      <c r="P70" s="6"/>
      <c r="Q70" s="6"/>
      <c r="R70" s="6"/>
      <c r="S70" s="6"/>
      <c r="T70" s="6"/>
      <c r="U70" s="6"/>
      <c r="V70" s="6"/>
      <c r="W70" s="6"/>
      <c r="X70" s="6"/>
      <c r="Y70" s="6"/>
      <c r="Z70" s="6"/>
      <c r="AA70" s="6"/>
      <c r="AB70" s="6"/>
      <c r="AC70" s="6"/>
      <c r="AD70" s="6"/>
    </row>
    <row r="71" spans="1:30" s="7" customFormat="1" ht="22.5" customHeight="1" x14ac:dyDescent="0.35">
      <c r="A71" s="6"/>
      <c r="B71" s="326"/>
      <c r="C71" s="327"/>
      <c r="D71" s="142" t="s">
        <v>230</v>
      </c>
      <c r="E71" s="289"/>
      <c r="F71" s="141"/>
      <c r="G71" s="406"/>
      <c r="H71" s="328"/>
      <c r="I71" s="6"/>
      <c r="J71" s="6"/>
      <c r="K71" s="6"/>
      <c r="L71" s="6"/>
      <c r="M71" s="6"/>
      <c r="N71" s="6"/>
      <c r="O71" s="6"/>
      <c r="P71" s="6"/>
      <c r="Q71" s="6"/>
      <c r="R71" s="6"/>
      <c r="S71" s="6"/>
      <c r="T71" s="6"/>
      <c r="U71" s="6"/>
      <c r="V71" s="6"/>
      <c r="W71" s="6"/>
      <c r="X71" s="6"/>
      <c r="Y71" s="6"/>
      <c r="Z71" s="6"/>
      <c r="AA71" s="6"/>
      <c r="AB71" s="6"/>
      <c r="AC71" s="6"/>
      <c r="AD71" s="6"/>
    </row>
    <row r="72" spans="1:30" s="7" customFormat="1" ht="175.5" customHeight="1" x14ac:dyDescent="0.35">
      <c r="A72" s="6"/>
      <c r="B72" s="65">
        <v>33</v>
      </c>
      <c r="C72" s="68"/>
      <c r="D72" s="8" t="s">
        <v>202</v>
      </c>
      <c r="E72" s="155" t="s">
        <v>41</v>
      </c>
      <c r="F72" s="99">
        <v>1</v>
      </c>
      <c r="G72" s="364"/>
      <c r="H72" s="40">
        <f>(F72*G72)</f>
        <v>0</v>
      </c>
      <c r="I72" s="308"/>
      <c r="J72" s="6"/>
      <c r="K72" s="6"/>
      <c r="L72" s="6"/>
      <c r="M72" s="6"/>
      <c r="N72" s="6"/>
      <c r="O72" s="6"/>
      <c r="P72" s="6"/>
      <c r="Q72" s="6"/>
      <c r="R72" s="6"/>
      <c r="S72" s="6"/>
      <c r="T72" s="6"/>
      <c r="U72" s="6"/>
      <c r="V72" s="6"/>
      <c r="W72" s="6"/>
      <c r="X72" s="6"/>
      <c r="Y72" s="6"/>
      <c r="Z72" s="6"/>
      <c r="AA72" s="6"/>
      <c r="AB72" s="6"/>
      <c r="AC72" s="6"/>
      <c r="AD72" s="6"/>
    </row>
    <row r="73" spans="1:30" s="7" customFormat="1" ht="22.5" customHeight="1" x14ac:dyDescent="0.35">
      <c r="A73" s="6"/>
      <c r="B73" s="331"/>
      <c r="C73" s="332"/>
      <c r="D73" s="124" t="s">
        <v>194</v>
      </c>
      <c r="E73" s="155"/>
      <c r="F73" s="333"/>
      <c r="G73" s="545"/>
      <c r="H73" s="334"/>
      <c r="I73" s="6"/>
      <c r="J73" s="6"/>
      <c r="K73" s="6"/>
      <c r="L73" s="6"/>
      <c r="M73" s="6"/>
      <c r="N73" s="6"/>
      <c r="O73" s="6"/>
      <c r="P73" s="6"/>
      <c r="Q73" s="6"/>
      <c r="R73" s="6"/>
      <c r="S73" s="6"/>
      <c r="T73" s="6"/>
      <c r="U73" s="6"/>
      <c r="V73" s="6"/>
      <c r="W73" s="6"/>
      <c r="X73" s="6"/>
      <c r="Y73" s="6"/>
      <c r="Z73" s="6"/>
      <c r="AA73" s="6"/>
      <c r="AB73" s="6"/>
      <c r="AC73" s="6"/>
      <c r="AD73" s="6"/>
    </row>
    <row r="74" spans="1:30" ht="89.25" customHeight="1" x14ac:dyDescent="0.35">
      <c r="A74" s="92"/>
      <c r="B74" s="344">
        <v>34</v>
      </c>
      <c r="C74" s="340"/>
      <c r="D74" s="73" t="s">
        <v>203</v>
      </c>
      <c r="E74" s="171" t="s">
        <v>40</v>
      </c>
      <c r="F74" s="329">
        <v>266.88</v>
      </c>
      <c r="G74" s="362"/>
      <c r="H74" s="100">
        <f t="shared" ref="H74:H82" si="7">(F74*G74)</f>
        <v>0</v>
      </c>
      <c r="I74" s="308"/>
      <c r="J74"/>
      <c r="K74"/>
      <c r="L74"/>
      <c r="M74"/>
      <c r="N74"/>
      <c r="O74"/>
      <c r="P74"/>
      <c r="Q74"/>
      <c r="R74"/>
      <c r="S74"/>
      <c r="T74"/>
      <c r="U74"/>
      <c r="V74"/>
      <c r="W74"/>
      <c r="X74"/>
      <c r="Y74"/>
      <c r="Z74"/>
      <c r="AA74"/>
      <c r="AB74"/>
      <c r="AC74"/>
      <c r="AD74"/>
    </row>
    <row r="75" spans="1:30" s="18" customFormat="1" ht="27" customHeight="1" x14ac:dyDescent="0.35">
      <c r="A75" s="17"/>
      <c r="B75" s="93">
        <v>35</v>
      </c>
      <c r="C75" s="310"/>
      <c r="D75" s="8" t="s">
        <v>204</v>
      </c>
      <c r="E75" s="161" t="s">
        <v>39</v>
      </c>
      <c r="F75" s="99">
        <v>333.6</v>
      </c>
      <c r="G75" s="364"/>
      <c r="H75" s="40">
        <f t="shared" si="7"/>
        <v>0</v>
      </c>
      <c r="I75" s="308"/>
      <c r="J75" s="17"/>
      <c r="K75" s="17"/>
      <c r="L75" s="17"/>
      <c r="M75" s="17"/>
      <c r="N75" s="17"/>
      <c r="O75" s="17"/>
      <c r="P75" s="17"/>
      <c r="Q75" s="17"/>
      <c r="R75" s="17"/>
      <c r="S75" s="17"/>
      <c r="T75" s="17"/>
      <c r="U75" s="17"/>
      <c r="V75" s="17"/>
      <c r="W75" s="17"/>
      <c r="X75" s="17"/>
      <c r="Y75" s="17"/>
      <c r="Z75" s="17"/>
      <c r="AA75" s="17"/>
      <c r="AB75" s="17"/>
      <c r="AC75" s="17"/>
      <c r="AD75" s="17"/>
    </row>
    <row r="76" spans="1:30" s="203" customFormat="1" ht="46.5" customHeight="1" x14ac:dyDescent="0.35">
      <c r="A76" s="311"/>
      <c r="B76" s="65">
        <v>36</v>
      </c>
      <c r="C76" s="312"/>
      <c r="D76" s="8" t="s">
        <v>205</v>
      </c>
      <c r="E76" s="161" t="s">
        <v>40</v>
      </c>
      <c r="F76" s="99">
        <v>35.78</v>
      </c>
      <c r="G76" s="112"/>
      <c r="H76" s="40">
        <f t="shared" si="7"/>
        <v>0</v>
      </c>
      <c r="I76" s="308"/>
    </row>
    <row r="77" spans="1:30" s="203" customFormat="1" ht="54.75" customHeight="1" x14ac:dyDescent="0.35">
      <c r="A77" s="311"/>
      <c r="B77" s="65">
        <v>37</v>
      </c>
      <c r="C77" s="312"/>
      <c r="D77" s="8" t="s">
        <v>248</v>
      </c>
      <c r="E77" s="161" t="s">
        <v>40</v>
      </c>
      <c r="F77" s="99">
        <v>33.36</v>
      </c>
      <c r="G77" s="112"/>
      <c r="H77" s="40">
        <f t="shared" si="7"/>
        <v>0</v>
      </c>
      <c r="I77" s="308"/>
    </row>
    <row r="78" spans="1:30" s="18" customFormat="1" ht="39" customHeight="1" x14ac:dyDescent="0.35">
      <c r="A78" s="17"/>
      <c r="B78" s="65">
        <v>38</v>
      </c>
      <c r="C78" s="310"/>
      <c r="D78" s="8" t="s">
        <v>206</v>
      </c>
      <c r="E78" s="161" t="s">
        <v>207</v>
      </c>
      <c r="F78" s="99">
        <v>834</v>
      </c>
      <c r="G78" s="364"/>
      <c r="H78" s="40">
        <f t="shared" si="7"/>
        <v>0</v>
      </c>
      <c r="I78" s="308"/>
      <c r="J78" s="17"/>
      <c r="K78" s="17"/>
      <c r="L78" s="17"/>
      <c r="M78" s="17"/>
      <c r="N78" s="17"/>
      <c r="O78" s="17"/>
      <c r="P78" s="17"/>
      <c r="Q78" s="17"/>
      <c r="R78" s="17"/>
      <c r="S78" s="17"/>
      <c r="T78" s="17"/>
      <c r="U78" s="17"/>
      <c r="V78" s="17"/>
      <c r="W78" s="17"/>
      <c r="X78" s="17"/>
      <c r="Y78" s="17"/>
      <c r="Z78" s="17"/>
      <c r="AA78" s="17"/>
      <c r="AB78" s="17"/>
      <c r="AC78" s="17"/>
      <c r="AD78" s="17"/>
    </row>
    <row r="79" spans="1:30" s="7" customFormat="1" ht="46.5" customHeight="1" x14ac:dyDescent="0.35">
      <c r="A79" s="6"/>
      <c r="B79" s="65">
        <v>39</v>
      </c>
      <c r="C79" s="94"/>
      <c r="D79" s="8" t="s">
        <v>208</v>
      </c>
      <c r="E79" s="161" t="s">
        <v>207</v>
      </c>
      <c r="F79" s="99">
        <v>834</v>
      </c>
      <c r="G79" s="364"/>
      <c r="H79" s="40">
        <f t="shared" si="7"/>
        <v>0</v>
      </c>
      <c r="I79" s="308"/>
      <c r="J79" s="6"/>
      <c r="K79" s="6"/>
      <c r="L79" s="6"/>
      <c r="M79" s="6"/>
      <c r="N79" s="6"/>
      <c r="O79" s="6"/>
      <c r="P79" s="6"/>
      <c r="Q79" s="6"/>
      <c r="R79" s="6"/>
      <c r="S79" s="6"/>
      <c r="T79" s="6"/>
      <c r="U79" s="6"/>
      <c r="V79" s="6"/>
      <c r="W79" s="6"/>
      <c r="X79" s="6"/>
      <c r="Y79" s="6"/>
      <c r="Z79" s="6"/>
      <c r="AA79" s="6"/>
      <c r="AB79" s="6"/>
      <c r="AC79" s="6"/>
      <c r="AD79" s="6"/>
    </row>
    <row r="80" spans="1:30" s="313" customFormat="1" ht="36.75" customHeight="1" x14ac:dyDescent="0.35">
      <c r="B80" s="65">
        <v>40</v>
      </c>
      <c r="C80" s="94"/>
      <c r="D80" s="8" t="s">
        <v>209</v>
      </c>
      <c r="E80" s="161" t="s">
        <v>207</v>
      </c>
      <c r="F80" s="99">
        <v>982</v>
      </c>
      <c r="G80" s="364"/>
      <c r="H80" s="40">
        <f t="shared" si="7"/>
        <v>0</v>
      </c>
      <c r="I80" s="308"/>
    </row>
    <row r="81" spans="1:30" s="7" customFormat="1" ht="43.5" customHeight="1" x14ac:dyDescent="0.35">
      <c r="A81" s="6"/>
      <c r="B81" s="65">
        <v>41</v>
      </c>
      <c r="C81" s="94"/>
      <c r="D81" s="98" t="s">
        <v>210</v>
      </c>
      <c r="E81" s="161" t="s">
        <v>40</v>
      </c>
      <c r="F81" s="99">
        <v>197.74</v>
      </c>
      <c r="G81" s="364"/>
      <c r="H81" s="40">
        <f t="shared" si="7"/>
        <v>0</v>
      </c>
      <c r="I81" s="308"/>
      <c r="J81" s="6"/>
      <c r="K81" s="6"/>
      <c r="L81" s="6"/>
      <c r="M81" s="6"/>
      <c r="N81" s="6"/>
      <c r="O81" s="6"/>
      <c r="P81" s="6"/>
      <c r="Q81" s="6"/>
      <c r="R81" s="6"/>
      <c r="S81" s="6"/>
      <c r="T81" s="6"/>
      <c r="U81" s="6"/>
      <c r="V81" s="6"/>
      <c r="W81" s="6"/>
      <c r="X81" s="6"/>
      <c r="Y81" s="6"/>
      <c r="Z81" s="6"/>
      <c r="AA81" s="6"/>
      <c r="AB81" s="6"/>
      <c r="AC81" s="6"/>
      <c r="AD81" s="6"/>
    </row>
    <row r="82" spans="1:30" s="313" customFormat="1" ht="36.75" customHeight="1" x14ac:dyDescent="0.35">
      <c r="B82" s="65">
        <v>42</v>
      </c>
      <c r="C82" s="94"/>
      <c r="D82" s="98" t="s">
        <v>211</v>
      </c>
      <c r="E82" s="161" t="s">
        <v>40</v>
      </c>
      <c r="F82" s="99">
        <v>95.23</v>
      </c>
      <c r="G82" s="364"/>
      <c r="H82" s="40">
        <f t="shared" si="7"/>
        <v>0</v>
      </c>
      <c r="I82" s="308"/>
    </row>
    <row r="83" spans="1:30" s="313" customFormat="1" ht="26.25" customHeight="1" x14ac:dyDescent="0.35">
      <c r="B83" s="345"/>
      <c r="C83" s="94"/>
      <c r="D83" s="124" t="s">
        <v>199</v>
      </c>
      <c r="E83" s="346"/>
      <c r="F83" s="99"/>
      <c r="G83" s="369"/>
      <c r="H83" s="40"/>
      <c r="I83" s="308"/>
    </row>
    <row r="84" spans="1:30" ht="89.25" customHeight="1" x14ac:dyDescent="0.35">
      <c r="A84" s="92"/>
      <c r="B84" s="93">
        <v>43</v>
      </c>
      <c r="C84" s="94"/>
      <c r="D84" s="98" t="s">
        <v>212</v>
      </c>
      <c r="E84" s="161" t="s">
        <v>41</v>
      </c>
      <c r="F84" s="99">
        <v>42</v>
      </c>
      <c r="G84" s="364"/>
      <c r="H84" s="40">
        <f>(F84*G84)</f>
        <v>0</v>
      </c>
      <c r="I84" s="308"/>
      <c r="J84"/>
      <c r="K84"/>
      <c r="L84"/>
      <c r="M84"/>
      <c r="N84"/>
      <c r="O84"/>
      <c r="P84"/>
      <c r="Q84"/>
      <c r="R84"/>
      <c r="S84"/>
      <c r="T84"/>
      <c r="U84"/>
      <c r="V84"/>
      <c r="W84"/>
      <c r="X84"/>
      <c r="Y84"/>
      <c r="Z84"/>
      <c r="AA84"/>
      <c r="AB84"/>
      <c r="AC84"/>
      <c r="AD84"/>
    </row>
    <row r="85" spans="1:30" s="313" customFormat="1" ht="21.75" customHeight="1" x14ac:dyDescent="0.35">
      <c r="B85" s="65"/>
      <c r="C85" s="347"/>
      <c r="D85" s="124" t="s">
        <v>213</v>
      </c>
      <c r="E85" s="346"/>
      <c r="F85" s="99"/>
      <c r="G85" s="364"/>
      <c r="H85" s="560"/>
      <c r="I85" s="308"/>
    </row>
    <row r="86" spans="1:30" ht="52.5" customHeight="1" x14ac:dyDescent="0.35">
      <c r="A86" s="92"/>
      <c r="B86" s="93">
        <v>44</v>
      </c>
      <c r="C86" s="94"/>
      <c r="D86" s="20" t="s">
        <v>214</v>
      </c>
      <c r="E86" s="161" t="s">
        <v>40</v>
      </c>
      <c r="F86" s="99">
        <v>10.58</v>
      </c>
      <c r="G86" s="364"/>
      <c r="H86" s="40">
        <f>(F86*G86)</f>
        <v>0</v>
      </c>
      <c r="I86" s="308"/>
      <c r="J86"/>
      <c r="K86"/>
      <c r="L86"/>
      <c r="M86"/>
      <c r="N86"/>
      <c r="O86"/>
      <c r="P86"/>
      <c r="Q86"/>
      <c r="R86"/>
      <c r="S86"/>
      <c r="T86"/>
      <c r="U86"/>
      <c r="V86"/>
      <c r="W86"/>
      <c r="X86"/>
      <c r="Y86"/>
      <c r="Z86"/>
      <c r="AA86"/>
      <c r="AB86"/>
      <c r="AC86"/>
      <c r="AD86"/>
    </row>
    <row r="87" spans="1:30" s="7" customFormat="1" ht="22.5" customHeight="1" x14ac:dyDescent="0.35">
      <c r="A87" s="6"/>
      <c r="B87" s="331"/>
      <c r="C87" s="332"/>
      <c r="D87" s="124" t="s">
        <v>215</v>
      </c>
      <c r="E87" s="155"/>
      <c r="F87" s="333"/>
      <c r="G87" s="545"/>
      <c r="H87" s="334"/>
      <c r="I87" s="6"/>
      <c r="J87" s="6"/>
      <c r="K87" s="6"/>
      <c r="L87" s="6"/>
      <c r="M87" s="6"/>
      <c r="N87" s="6"/>
      <c r="O87" s="6"/>
      <c r="P87" s="6"/>
      <c r="Q87" s="6"/>
      <c r="R87" s="6"/>
      <c r="S87" s="6"/>
      <c r="T87" s="6"/>
      <c r="U87" s="6"/>
      <c r="V87" s="6"/>
      <c r="W87" s="6"/>
      <c r="X87" s="6"/>
      <c r="Y87" s="6"/>
      <c r="Z87" s="6"/>
      <c r="AA87" s="6"/>
      <c r="AB87" s="6"/>
      <c r="AC87" s="6"/>
      <c r="AD87" s="6"/>
    </row>
    <row r="88" spans="1:30" ht="135.75" customHeight="1" x14ac:dyDescent="0.35">
      <c r="A88" s="92"/>
      <c r="B88" s="344">
        <v>45</v>
      </c>
      <c r="C88" s="340"/>
      <c r="D88" s="330" t="s">
        <v>249</v>
      </c>
      <c r="E88" s="171" t="s">
        <v>41</v>
      </c>
      <c r="F88" s="329">
        <v>42</v>
      </c>
      <c r="G88" s="362"/>
      <c r="H88" s="100">
        <f>(F88*G88)</f>
        <v>0</v>
      </c>
      <c r="I88" s="308"/>
      <c r="J88"/>
      <c r="K88"/>
      <c r="L88"/>
      <c r="M88"/>
      <c r="N88"/>
      <c r="O88"/>
      <c r="P88"/>
      <c r="Q88"/>
      <c r="R88"/>
      <c r="S88"/>
      <c r="T88"/>
      <c r="U88"/>
      <c r="V88"/>
      <c r="W88"/>
      <c r="X88"/>
      <c r="Y88"/>
      <c r="Z88"/>
      <c r="AA88"/>
      <c r="AB88"/>
      <c r="AC88"/>
      <c r="AD88"/>
    </row>
    <row r="89" spans="1:30" s="18" customFormat="1" ht="88.5" customHeight="1" x14ac:dyDescent="0.35">
      <c r="A89" s="17"/>
      <c r="B89" s="93">
        <v>46</v>
      </c>
      <c r="C89" s="310"/>
      <c r="D89" s="98" t="s">
        <v>250</v>
      </c>
      <c r="E89" s="161" t="s">
        <v>41</v>
      </c>
      <c r="F89" s="99">
        <v>42</v>
      </c>
      <c r="G89" s="364"/>
      <c r="H89" s="40">
        <f>(F89*G89)</f>
        <v>0</v>
      </c>
      <c r="I89" s="308"/>
      <c r="J89" s="17"/>
      <c r="K89" s="17"/>
      <c r="L89" s="17"/>
      <c r="M89" s="17"/>
      <c r="N89" s="17"/>
      <c r="O89" s="17"/>
      <c r="P89" s="17"/>
      <c r="Q89" s="17"/>
      <c r="R89" s="17"/>
      <c r="S89" s="17"/>
      <c r="T89" s="17"/>
      <c r="U89" s="17"/>
      <c r="V89" s="17"/>
      <c r="W89" s="17"/>
      <c r="X89" s="17"/>
      <c r="Y89" s="17"/>
      <c r="Z89" s="17"/>
      <c r="AA89" s="17"/>
      <c r="AB89" s="17"/>
      <c r="AC89" s="17"/>
      <c r="AD89" s="17"/>
    </row>
    <row r="90" spans="1:30" s="203" customFormat="1" ht="65.25" customHeight="1" x14ac:dyDescent="0.35">
      <c r="A90" s="311"/>
      <c r="B90" s="65">
        <v>47</v>
      </c>
      <c r="C90" s="312"/>
      <c r="D90" s="8" t="s">
        <v>216</v>
      </c>
      <c r="E90" s="161" t="s">
        <v>41</v>
      </c>
      <c r="F90" s="99">
        <v>42</v>
      </c>
      <c r="G90" s="364"/>
      <c r="H90" s="40">
        <f>(F90*G90)</f>
        <v>0</v>
      </c>
      <c r="I90" s="308"/>
    </row>
    <row r="91" spans="1:30" s="18" customFormat="1" ht="55.5" customHeight="1" x14ac:dyDescent="0.35">
      <c r="A91" s="17"/>
      <c r="B91" s="65">
        <v>48</v>
      </c>
      <c r="C91" s="310"/>
      <c r="D91" s="8" t="s">
        <v>251</v>
      </c>
      <c r="E91" s="161" t="s">
        <v>38</v>
      </c>
      <c r="F91" s="99">
        <v>40</v>
      </c>
      <c r="G91" s="364"/>
      <c r="H91" s="40">
        <f>(F91*G91)</f>
        <v>0</v>
      </c>
      <c r="I91" s="308"/>
      <c r="J91" s="17"/>
      <c r="K91" s="17"/>
      <c r="L91" s="17"/>
      <c r="M91" s="17"/>
      <c r="N91" s="17"/>
      <c r="O91" s="17"/>
      <c r="P91" s="17"/>
      <c r="Q91" s="17"/>
      <c r="R91" s="17"/>
      <c r="S91" s="17"/>
      <c r="T91" s="17"/>
      <c r="U91" s="17"/>
      <c r="V91" s="17"/>
      <c r="W91" s="17"/>
      <c r="X91" s="17"/>
      <c r="Y91" s="17"/>
      <c r="Z91" s="17"/>
      <c r="AA91" s="17"/>
      <c r="AB91" s="17"/>
      <c r="AC91" s="17"/>
      <c r="AD91" s="17"/>
    </row>
    <row r="92" spans="1:30" s="7" customFormat="1" ht="22.5" customHeight="1" x14ac:dyDescent="0.35">
      <c r="A92" s="6"/>
      <c r="B92" s="361"/>
      <c r="C92" s="332"/>
      <c r="D92" s="124" t="s">
        <v>217</v>
      </c>
      <c r="E92" s="155"/>
      <c r="F92" s="333"/>
      <c r="G92" s="545"/>
      <c r="H92" s="334"/>
      <c r="I92" s="6"/>
      <c r="J92" s="6"/>
      <c r="K92" s="6"/>
      <c r="L92" s="6"/>
      <c r="M92" s="6"/>
      <c r="N92" s="6"/>
      <c r="O92" s="6"/>
      <c r="P92" s="6"/>
      <c r="Q92" s="6"/>
      <c r="R92" s="6"/>
      <c r="S92" s="6"/>
      <c r="T92" s="6"/>
      <c r="U92" s="6"/>
      <c r="V92" s="6"/>
      <c r="W92" s="6"/>
      <c r="X92" s="6"/>
      <c r="Y92" s="6"/>
      <c r="Z92" s="6"/>
      <c r="AA92" s="6"/>
      <c r="AB92" s="6"/>
      <c r="AC92" s="6"/>
      <c r="AD92" s="6"/>
    </row>
    <row r="93" spans="1:30" ht="63.75" customHeight="1" x14ac:dyDescent="0.35">
      <c r="A93" s="92"/>
      <c r="B93" s="344">
        <v>49</v>
      </c>
      <c r="C93" s="340"/>
      <c r="D93" s="330" t="s">
        <v>252</v>
      </c>
      <c r="E93" s="171" t="s">
        <v>207</v>
      </c>
      <c r="F93" s="329">
        <v>808</v>
      </c>
      <c r="G93" s="362"/>
      <c r="H93" s="100">
        <f t="shared" ref="H93:H99" si="8">(F93*G93)</f>
        <v>0</v>
      </c>
      <c r="I93" s="308"/>
      <c r="J93"/>
      <c r="K93"/>
      <c r="L93"/>
      <c r="M93"/>
      <c r="N93"/>
      <c r="O93"/>
      <c r="P93"/>
      <c r="Q93"/>
      <c r="R93"/>
      <c r="S93"/>
      <c r="T93"/>
      <c r="U93"/>
      <c r="V93"/>
      <c r="W93"/>
      <c r="X93"/>
      <c r="Y93"/>
      <c r="Z93"/>
      <c r="AA93"/>
      <c r="AB93"/>
      <c r="AC93"/>
      <c r="AD93"/>
    </row>
    <row r="94" spans="1:30" s="18" customFormat="1" ht="68.25" customHeight="1" x14ac:dyDescent="0.35">
      <c r="A94" s="17"/>
      <c r="B94" s="93">
        <v>50</v>
      </c>
      <c r="C94" s="310"/>
      <c r="D94" s="98" t="s">
        <v>253</v>
      </c>
      <c r="E94" s="161" t="s">
        <v>207</v>
      </c>
      <c r="F94" s="99">
        <v>184</v>
      </c>
      <c r="G94" s="364"/>
      <c r="H94" s="40">
        <f t="shared" si="8"/>
        <v>0</v>
      </c>
      <c r="I94" s="308"/>
      <c r="J94" s="17"/>
      <c r="K94" s="17"/>
      <c r="L94" s="17"/>
      <c r="M94" s="17"/>
      <c r="N94" s="17"/>
      <c r="O94" s="17"/>
      <c r="P94" s="17"/>
      <c r="Q94" s="17"/>
      <c r="R94" s="17"/>
      <c r="S94" s="17"/>
      <c r="T94" s="17"/>
      <c r="U94" s="17"/>
      <c r="V94" s="17"/>
      <c r="W94" s="17"/>
      <c r="X94" s="17"/>
      <c r="Y94" s="17"/>
      <c r="Z94" s="17"/>
      <c r="AA94" s="17"/>
      <c r="AB94" s="17"/>
      <c r="AC94" s="17"/>
      <c r="AD94" s="17"/>
    </row>
    <row r="95" spans="1:30" s="203" customFormat="1" ht="65.25" customHeight="1" x14ac:dyDescent="0.35">
      <c r="A95" s="311"/>
      <c r="B95" s="65">
        <v>51</v>
      </c>
      <c r="C95" s="312"/>
      <c r="D95" s="98" t="s">
        <v>218</v>
      </c>
      <c r="E95" s="161" t="s">
        <v>41</v>
      </c>
      <c r="F95" s="99">
        <v>252</v>
      </c>
      <c r="G95" s="364"/>
      <c r="H95" s="40">
        <f t="shared" si="8"/>
        <v>0</v>
      </c>
      <c r="I95" s="308"/>
    </row>
    <row r="96" spans="1:30" s="18" customFormat="1" ht="41.25" customHeight="1" x14ac:dyDescent="0.35">
      <c r="A96" s="17"/>
      <c r="B96" s="65">
        <v>52</v>
      </c>
      <c r="C96" s="310"/>
      <c r="D96" s="8" t="s">
        <v>219</v>
      </c>
      <c r="E96" s="161" t="s">
        <v>41</v>
      </c>
      <c r="F96" s="99">
        <v>42</v>
      </c>
      <c r="G96" s="364"/>
      <c r="H96" s="40">
        <f t="shared" si="8"/>
        <v>0</v>
      </c>
      <c r="I96" s="308"/>
      <c r="J96" s="17"/>
      <c r="K96" s="17"/>
      <c r="L96" s="17"/>
      <c r="M96" s="17"/>
      <c r="N96" s="17"/>
      <c r="O96" s="17"/>
      <c r="P96" s="17"/>
      <c r="Q96" s="17"/>
      <c r="R96" s="17"/>
      <c r="S96" s="17"/>
      <c r="T96" s="17"/>
      <c r="U96" s="17"/>
      <c r="V96" s="17"/>
      <c r="W96" s="17"/>
      <c r="X96" s="17"/>
      <c r="Y96" s="17"/>
      <c r="Z96" s="17"/>
      <c r="AA96" s="17"/>
      <c r="AB96" s="17"/>
      <c r="AC96" s="17"/>
      <c r="AD96" s="17"/>
    </row>
    <row r="97" spans="1:30" ht="85.5" customHeight="1" x14ac:dyDescent="0.35">
      <c r="A97" s="92"/>
      <c r="B97" s="93">
        <v>53</v>
      </c>
      <c r="C97" s="94"/>
      <c r="D97" s="98" t="s">
        <v>254</v>
      </c>
      <c r="E97" s="161" t="s">
        <v>38</v>
      </c>
      <c r="F97" s="99">
        <v>876</v>
      </c>
      <c r="G97" s="364"/>
      <c r="H97" s="40">
        <f t="shared" si="8"/>
        <v>0</v>
      </c>
      <c r="I97" s="308"/>
      <c r="J97"/>
      <c r="K97"/>
      <c r="L97"/>
      <c r="M97"/>
      <c r="N97"/>
      <c r="O97"/>
      <c r="P97"/>
      <c r="Q97"/>
      <c r="R97"/>
      <c r="S97"/>
      <c r="T97"/>
      <c r="U97"/>
      <c r="V97"/>
      <c r="W97"/>
      <c r="X97"/>
      <c r="Y97"/>
      <c r="Z97"/>
      <c r="AA97"/>
      <c r="AB97"/>
      <c r="AC97"/>
      <c r="AD97"/>
    </row>
    <row r="98" spans="1:30" s="18" customFormat="1" ht="68.25" customHeight="1" x14ac:dyDescent="0.35">
      <c r="A98" s="17"/>
      <c r="B98" s="93">
        <v>54</v>
      </c>
      <c r="C98" s="310"/>
      <c r="D98" s="98" t="s">
        <v>255</v>
      </c>
      <c r="E98" s="161" t="s">
        <v>41</v>
      </c>
      <c r="F98" s="99">
        <v>54</v>
      </c>
      <c r="G98" s="364"/>
      <c r="H98" s="40">
        <f t="shared" si="8"/>
        <v>0</v>
      </c>
      <c r="I98" s="308"/>
      <c r="J98" s="17"/>
      <c r="K98" s="17"/>
      <c r="L98" s="17"/>
      <c r="M98" s="17"/>
      <c r="N98" s="17"/>
      <c r="O98" s="17"/>
      <c r="P98" s="17"/>
      <c r="Q98" s="17"/>
      <c r="R98" s="17"/>
      <c r="S98" s="17"/>
      <c r="T98" s="17"/>
      <c r="U98" s="17"/>
      <c r="V98" s="17"/>
      <c r="W98" s="17"/>
      <c r="X98" s="17"/>
      <c r="Y98" s="17"/>
      <c r="Z98" s="17"/>
      <c r="AA98" s="17"/>
      <c r="AB98" s="17"/>
      <c r="AC98" s="17"/>
      <c r="AD98" s="17"/>
    </row>
    <row r="99" spans="1:30" s="203" customFormat="1" ht="54" customHeight="1" x14ac:dyDescent="0.35">
      <c r="A99" s="311"/>
      <c r="B99" s="65">
        <v>55</v>
      </c>
      <c r="C99" s="312"/>
      <c r="D99" s="98" t="s">
        <v>220</v>
      </c>
      <c r="E99" s="161" t="s">
        <v>41</v>
      </c>
      <c r="F99" s="99">
        <v>42</v>
      </c>
      <c r="G99" s="364"/>
      <c r="H99" s="40">
        <f t="shared" si="8"/>
        <v>0</v>
      </c>
      <c r="I99" s="308"/>
    </row>
    <row r="100" spans="1:30" s="18" customFormat="1" ht="191.25" customHeight="1" x14ac:dyDescent="0.35">
      <c r="A100" s="17"/>
      <c r="B100" s="65">
        <v>56</v>
      </c>
      <c r="C100" s="310"/>
      <c r="D100" s="8" t="s">
        <v>221</v>
      </c>
      <c r="E100" s="161" t="s">
        <v>222</v>
      </c>
      <c r="F100" s="99" t="s">
        <v>222</v>
      </c>
      <c r="G100" s="364" t="s">
        <v>222</v>
      </c>
      <c r="H100" s="367" t="s">
        <v>222</v>
      </c>
      <c r="I100" s="308"/>
      <c r="J100" s="17"/>
      <c r="K100" s="17"/>
      <c r="L100" s="17"/>
      <c r="M100" s="17"/>
      <c r="N100" s="17"/>
      <c r="O100" s="17"/>
      <c r="P100" s="17"/>
      <c r="Q100" s="17"/>
      <c r="R100" s="17"/>
      <c r="S100" s="17"/>
      <c r="T100" s="17"/>
      <c r="U100" s="17"/>
      <c r="V100" s="17"/>
      <c r="W100" s="17"/>
      <c r="X100" s="17"/>
      <c r="Y100" s="17"/>
      <c r="Z100" s="17"/>
      <c r="AA100" s="17"/>
      <c r="AB100" s="17"/>
      <c r="AC100" s="17"/>
      <c r="AD100" s="17"/>
    </row>
    <row r="101" spans="1:30" s="18" customFormat="1" ht="80.25" customHeight="1" x14ac:dyDescent="0.35">
      <c r="A101" s="17"/>
      <c r="B101" s="65">
        <v>57</v>
      </c>
      <c r="C101" s="310"/>
      <c r="D101" s="8" t="s">
        <v>223</v>
      </c>
      <c r="E101" s="161" t="s">
        <v>41</v>
      </c>
      <c r="F101" s="99">
        <v>1</v>
      </c>
      <c r="G101" s="364"/>
      <c r="H101" s="40">
        <f>F101*G101</f>
        <v>0</v>
      </c>
      <c r="I101" s="308"/>
      <c r="J101" s="17"/>
      <c r="K101" s="17"/>
      <c r="L101" s="17"/>
      <c r="M101" s="17"/>
      <c r="N101" s="17"/>
      <c r="O101" s="17"/>
      <c r="P101" s="17"/>
      <c r="Q101" s="17"/>
      <c r="R101" s="17"/>
      <c r="S101" s="17"/>
      <c r="T101" s="17"/>
      <c r="U101" s="17"/>
      <c r="V101" s="17"/>
      <c r="W101" s="17"/>
      <c r="X101" s="17"/>
      <c r="Y101" s="17"/>
      <c r="Z101" s="17"/>
      <c r="AA101" s="17"/>
      <c r="AB101" s="17"/>
      <c r="AC101" s="17"/>
      <c r="AD101" s="17"/>
    </row>
    <row r="102" spans="1:30" s="18" customFormat="1" ht="191.25" customHeight="1" x14ac:dyDescent="0.35">
      <c r="A102" s="17"/>
      <c r="B102" s="649">
        <v>58</v>
      </c>
      <c r="C102" s="310"/>
      <c r="D102" s="8" t="s">
        <v>256</v>
      </c>
      <c r="E102" s="161" t="s">
        <v>222</v>
      </c>
      <c r="F102" s="99" t="s">
        <v>222</v>
      </c>
      <c r="G102" s="364" t="s">
        <v>222</v>
      </c>
      <c r="H102" s="367" t="s">
        <v>222</v>
      </c>
      <c r="I102" s="308"/>
      <c r="J102" s="17"/>
      <c r="K102" s="17"/>
      <c r="L102" s="17"/>
      <c r="M102" s="17"/>
      <c r="N102" s="17"/>
      <c r="O102" s="17"/>
      <c r="P102" s="17"/>
      <c r="Q102" s="17"/>
      <c r="R102" s="17"/>
      <c r="S102" s="17"/>
      <c r="T102" s="17"/>
      <c r="U102" s="17"/>
      <c r="V102" s="17"/>
      <c r="W102" s="17"/>
      <c r="X102" s="17"/>
      <c r="Y102" s="17"/>
      <c r="Z102" s="17"/>
      <c r="AA102" s="17"/>
      <c r="AB102" s="17"/>
      <c r="AC102" s="17"/>
      <c r="AD102" s="17"/>
    </row>
    <row r="103" spans="1:30" s="18" customFormat="1" ht="30" customHeight="1" x14ac:dyDescent="0.35">
      <c r="A103" s="17"/>
      <c r="B103" s="650"/>
      <c r="C103" s="310"/>
      <c r="D103" s="124" t="s">
        <v>257</v>
      </c>
      <c r="E103" s="161"/>
      <c r="F103" s="99"/>
      <c r="G103" s="364"/>
      <c r="H103" s="367"/>
      <c r="I103" s="308"/>
      <c r="J103" s="17"/>
      <c r="K103" s="17"/>
      <c r="L103" s="17"/>
      <c r="M103" s="17"/>
      <c r="N103" s="17"/>
      <c r="O103" s="17"/>
      <c r="P103" s="17"/>
      <c r="Q103" s="17"/>
      <c r="R103" s="17"/>
      <c r="S103" s="17"/>
      <c r="T103" s="17"/>
      <c r="U103" s="17"/>
      <c r="V103" s="17"/>
      <c r="W103" s="17"/>
      <c r="X103" s="17"/>
      <c r="Y103" s="17"/>
      <c r="Z103" s="17"/>
      <c r="AA103" s="17"/>
      <c r="AB103" s="17"/>
      <c r="AC103" s="17"/>
      <c r="AD103" s="17"/>
    </row>
    <row r="104" spans="1:30" s="18" customFormat="1" ht="135" customHeight="1" x14ac:dyDescent="0.35">
      <c r="A104" s="17"/>
      <c r="B104" s="650"/>
      <c r="C104" s="310"/>
      <c r="D104" s="8" t="s">
        <v>258</v>
      </c>
      <c r="E104" s="161"/>
      <c r="F104" s="99"/>
      <c r="G104" s="364"/>
      <c r="H104" s="367"/>
      <c r="I104" s="308"/>
      <c r="J104" s="17"/>
      <c r="K104" s="17"/>
      <c r="L104" s="17"/>
      <c r="M104" s="17"/>
      <c r="N104" s="17"/>
      <c r="O104" s="17"/>
      <c r="P104" s="17"/>
      <c r="Q104" s="17"/>
      <c r="R104" s="17"/>
      <c r="S104" s="17"/>
      <c r="T104" s="17"/>
      <c r="U104" s="17"/>
      <c r="V104" s="17"/>
      <c r="W104" s="17"/>
      <c r="X104" s="17"/>
      <c r="Y104" s="17"/>
      <c r="Z104" s="17"/>
      <c r="AA104" s="17"/>
      <c r="AB104" s="17"/>
      <c r="AC104" s="17"/>
      <c r="AD104" s="17"/>
    </row>
    <row r="105" spans="1:30" s="18" customFormat="1" ht="30" customHeight="1" x14ac:dyDescent="0.35">
      <c r="A105" s="17"/>
      <c r="B105" s="650"/>
      <c r="C105" s="310"/>
      <c r="D105" s="124" t="s">
        <v>259</v>
      </c>
      <c r="E105" s="161"/>
      <c r="F105" s="99"/>
      <c r="G105" s="364"/>
      <c r="H105" s="367"/>
      <c r="I105" s="308"/>
      <c r="J105" s="17"/>
      <c r="K105" s="17"/>
      <c r="L105" s="17"/>
      <c r="M105" s="17"/>
      <c r="N105" s="17"/>
      <c r="O105" s="17"/>
      <c r="P105" s="17"/>
      <c r="Q105" s="17"/>
      <c r="R105" s="17"/>
      <c r="S105" s="17"/>
      <c r="T105" s="17"/>
      <c r="U105" s="17"/>
      <c r="V105" s="17"/>
      <c r="W105" s="17"/>
      <c r="X105" s="17"/>
      <c r="Y105" s="17"/>
      <c r="Z105" s="17"/>
      <c r="AA105" s="17"/>
      <c r="AB105" s="17"/>
      <c r="AC105" s="17"/>
      <c r="AD105" s="17"/>
    </row>
    <row r="106" spans="1:30" s="18" customFormat="1" ht="78.75" customHeight="1" x14ac:dyDescent="0.35">
      <c r="A106" s="17"/>
      <c r="B106" s="650"/>
      <c r="C106" s="310"/>
      <c r="D106" s="8" t="s">
        <v>260</v>
      </c>
      <c r="E106" s="161"/>
      <c r="F106" s="99"/>
      <c r="G106" s="364"/>
      <c r="H106" s="367"/>
      <c r="I106" s="308"/>
      <c r="J106" s="17"/>
      <c r="K106" s="17"/>
      <c r="L106" s="17"/>
      <c r="M106" s="17"/>
      <c r="N106" s="17"/>
      <c r="O106" s="17"/>
      <c r="P106" s="17"/>
      <c r="Q106" s="17"/>
      <c r="R106" s="17"/>
      <c r="S106" s="17"/>
      <c r="T106" s="17"/>
      <c r="U106" s="17"/>
      <c r="V106" s="17"/>
      <c r="W106" s="17"/>
      <c r="X106" s="17"/>
      <c r="Y106" s="17"/>
      <c r="Z106" s="17"/>
      <c r="AA106" s="17"/>
      <c r="AB106" s="17"/>
      <c r="AC106" s="17"/>
      <c r="AD106" s="17"/>
    </row>
    <row r="107" spans="1:30" s="18" customFormat="1" ht="80.25" customHeight="1" x14ac:dyDescent="0.35">
      <c r="A107" s="17"/>
      <c r="B107" s="651"/>
      <c r="C107" s="310"/>
      <c r="D107" s="8" t="s">
        <v>261</v>
      </c>
      <c r="E107" s="161" t="s">
        <v>41</v>
      </c>
      <c r="F107" s="99">
        <v>1</v>
      </c>
      <c r="G107" s="364"/>
      <c r="H107" s="40">
        <f>F107*G107</f>
        <v>0</v>
      </c>
      <c r="I107" s="308"/>
      <c r="J107" s="17"/>
      <c r="K107" s="17"/>
      <c r="L107" s="17"/>
      <c r="M107" s="17"/>
      <c r="N107" s="17"/>
      <c r="O107" s="17"/>
      <c r="P107" s="17"/>
      <c r="Q107" s="17"/>
      <c r="R107" s="17"/>
      <c r="S107" s="17"/>
      <c r="T107" s="17"/>
      <c r="U107" s="17"/>
      <c r="V107" s="17"/>
      <c r="W107" s="17"/>
      <c r="X107" s="17"/>
      <c r="Y107" s="17"/>
      <c r="Z107" s="17"/>
      <c r="AA107" s="17"/>
      <c r="AB107" s="17"/>
      <c r="AC107" s="17"/>
      <c r="AD107" s="17"/>
    </row>
    <row r="108" spans="1:30" s="18" customFormat="1" ht="191.25" customHeight="1" x14ac:dyDescent="0.35">
      <c r="A108" s="17"/>
      <c r="B108" s="649">
        <v>59</v>
      </c>
      <c r="C108" s="310"/>
      <c r="D108" s="8" t="s">
        <v>262</v>
      </c>
      <c r="E108" s="161" t="s">
        <v>222</v>
      </c>
      <c r="F108" s="99" t="s">
        <v>222</v>
      </c>
      <c r="G108" s="364" t="s">
        <v>222</v>
      </c>
      <c r="H108" s="367" t="s">
        <v>222</v>
      </c>
      <c r="I108" s="308"/>
      <c r="J108" s="17"/>
      <c r="K108" s="17"/>
      <c r="L108" s="17"/>
      <c r="M108" s="17"/>
      <c r="N108" s="17"/>
      <c r="O108" s="17"/>
      <c r="P108" s="17"/>
      <c r="Q108" s="17"/>
      <c r="R108" s="17"/>
      <c r="S108" s="17"/>
      <c r="T108" s="17"/>
      <c r="U108" s="17"/>
      <c r="V108" s="17"/>
      <c r="W108" s="17"/>
      <c r="X108" s="17"/>
      <c r="Y108" s="17"/>
      <c r="Z108" s="17"/>
      <c r="AA108" s="17"/>
      <c r="AB108" s="17"/>
      <c r="AC108" s="17"/>
      <c r="AD108" s="17"/>
    </row>
    <row r="109" spans="1:30" s="18" customFormat="1" ht="30" customHeight="1" x14ac:dyDescent="0.35">
      <c r="A109" s="17"/>
      <c r="B109" s="650"/>
      <c r="C109" s="310"/>
      <c r="D109" s="124" t="s">
        <v>257</v>
      </c>
      <c r="E109" s="161"/>
      <c r="F109" s="99"/>
      <c r="G109" s="364"/>
      <c r="H109" s="367"/>
      <c r="I109" s="308"/>
      <c r="J109" s="17"/>
      <c r="K109" s="17"/>
      <c r="L109" s="17"/>
      <c r="M109" s="17"/>
      <c r="N109" s="17"/>
      <c r="O109" s="17"/>
      <c r="P109" s="17"/>
      <c r="Q109" s="17"/>
      <c r="R109" s="17"/>
      <c r="S109" s="17"/>
      <c r="T109" s="17"/>
      <c r="U109" s="17"/>
      <c r="V109" s="17"/>
      <c r="W109" s="17"/>
      <c r="X109" s="17"/>
      <c r="Y109" s="17"/>
      <c r="Z109" s="17"/>
      <c r="AA109" s="17"/>
      <c r="AB109" s="17"/>
      <c r="AC109" s="17"/>
      <c r="AD109" s="17"/>
    </row>
    <row r="110" spans="1:30" s="18" customFormat="1" ht="154.5" customHeight="1" x14ac:dyDescent="0.35">
      <c r="A110" s="17"/>
      <c r="B110" s="650"/>
      <c r="C110" s="310"/>
      <c r="D110" s="8" t="s">
        <v>263</v>
      </c>
      <c r="E110" s="161"/>
      <c r="F110" s="99"/>
      <c r="G110" s="364"/>
      <c r="H110" s="367"/>
      <c r="I110" s="308"/>
      <c r="J110" s="17"/>
      <c r="K110" s="17"/>
      <c r="L110" s="17"/>
      <c r="M110" s="17"/>
      <c r="N110" s="17"/>
      <c r="O110" s="17"/>
      <c r="P110" s="17"/>
      <c r="Q110" s="17"/>
      <c r="R110" s="17"/>
      <c r="S110" s="17"/>
      <c r="T110" s="17"/>
      <c r="U110" s="17"/>
      <c r="V110" s="17"/>
      <c r="W110" s="17"/>
      <c r="X110" s="17"/>
      <c r="Y110" s="17"/>
      <c r="Z110" s="17"/>
      <c r="AA110" s="17"/>
      <c r="AB110" s="17"/>
      <c r="AC110" s="17"/>
      <c r="AD110" s="17"/>
    </row>
    <row r="111" spans="1:30" s="18" customFormat="1" ht="30" customHeight="1" x14ac:dyDescent="0.35">
      <c r="A111" s="17"/>
      <c r="B111" s="650"/>
      <c r="C111" s="310"/>
      <c r="D111" s="124" t="s">
        <v>259</v>
      </c>
      <c r="E111" s="161"/>
      <c r="F111" s="99"/>
      <c r="G111" s="364"/>
      <c r="H111" s="367"/>
      <c r="I111" s="308"/>
      <c r="J111" s="17"/>
      <c r="K111" s="17"/>
      <c r="L111" s="17"/>
      <c r="M111" s="17"/>
      <c r="N111" s="17"/>
      <c r="O111" s="17"/>
      <c r="P111" s="17"/>
      <c r="Q111" s="17"/>
      <c r="R111" s="17"/>
      <c r="S111" s="17"/>
      <c r="T111" s="17"/>
      <c r="U111" s="17"/>
      <c r="V111" s="17"/>
      <c r="W111" s="17"/>
      <c r="X111" s="17"/>
      <c r="Y111" s="17"/>
      <c r="Z111" s="17"/>
      <c r="AA111" s="17"/>
      <c r="AB111" s="17"/>
      <c r="AC111" s="17"/>
      <c r="AD111" s="17"/>
    </row>
    <row r="112" spans="1:30" s="18" customFormat="1" ht="78.75" customHeight="1" x14ac:dyDescent="0.35">
      <c r="A112" s="17"/>
      <c r="B112" s="650"/>
      <c r="C112" s="310"/>
      <c r="D112" s="8" t="s">
        <v>260</v>
      </c>
      <c r="E112" s="161"/>
      <c r="F112" s="99"/>
      <c r="G112" s="364"/>
      <c r="H112" s="367"/>
      <c r="I112" s="308"/>
      <c r="J112" s="17"/>
      <c r="K112" s="17"/>
      <c r="L112" s="17"/>
      <c r="M112" s="17"/>
      <c r="N112" s="17"/>
      <c r="O112" s="17"/>
      <c r="P112" s="17"/>
      <c r="Q112" s="17"/>
      <c r="R112" s="17"/>
      <c r="S112" s="17"/>
      <c r="T112" s="17"/>
      <c r="U112" s="17"/>
      <c r="V112" s="17"/>
      <c r="W112" s="17"/>
      <c r="X112" s="17"/>
      <c r="Y112" s="17"/>
      <c r="Z112" s="17"/>
      <c r="AA112" s="17"/>
      <c r="AB112" s="17"/>
      <c r="AC112" s="17"/>
      <c r="AD112" s="17"/>
    </row>
    <row r="113" spans="1:30" s="18" customFormat="1" ht="80.25" customHeight="1" x14ac:dyDescent="0.35">
      <c r="A113" s="17"/>
      <c r="B113" s="651"/>
      <c r="C113" s="310"/>
      <c r="D113" s="8" t="s">
        <v>264</v>
      </c>
      <c r="E113" s="161" t="s">
        <v>41</v>
      </c>
      <c r="F113" s="99">
        <v>1</v>
      </c>
      <c r="G113" s="364"/>
      <c r="H113" s="378">
        <f>F113*G113</f>
        <v>0</v>
      </c>
      <c r="I113" s="308"/>
      <c r="J113" s="17"/>
      <c r="K113" s="17"/>
      <c r="L113" s="17"/>
      <c r="M113" s="17"/>
      <c r="N113" s="17"/>
      <c r="O113" s="17"/>
      <c r="P113" s="17"/>
      <c r="Q113" s="17"/>
      <c r="R113" s="17"/>
      <c r="S113" s="17"/>
      <c r="T113" s="17"/>
      <c r="U113" s="17"/>
      <c r="V113" s="17"/>
      <c r="W113" s="17"/>
      <c r="X113" s="17"/>
      <c r="Y113" s="17"/>
      <c r="Z113" s="17"/>
      <c r="AA113" s="17"/>
      <c r="AB113" s="17"/>
      <c r="AC113" s="17"/>
      <c r="AD113" s="17"/>
    </row>
    <row r="114" spans="1:30" s="18" customFormat="1" ht="157.5" customHeight="1" x14ac:dyDescent="0.35">
      <c r="A114" s="17"/>
      <c r="B114" s="121">
        <v>60</v>
      </c>
      <c r="C114" s="370"/>
      <c r="D114" s="73" t="s">
        <v>265</v>
      </c>
      <c r="E114" s="171" t="s">
        <v>41</v>
      </c>
      <c r="F114" s="329">
        <v>42</v>
      </c>
      <c r="G114" s="362"/>
      <c r="H114" s="40">
        <f>F114*G114</f>
        <v>0</v>
      </c>
      <c r="I114" s="308"/>
      <c r="J114" s="17"/>
      <c r="K114" s="17"/>
      <c r="L114" s="17"/>
      <c r="M114" s="17"/>
      <c r="N114" s="17"/>
      <c r="O114" s="17"/>
      <c r="P114" s="17"/>
      <c r="Q114" s="17"/>
      <c r="R114" s="17"/>
      <c r="S114" s="17"/>
      <c r="T114" s="17"/>
      <c r="U114" s="17"/>
      <c r="V114" s="17"/>
      <c r="W114" s="17"/>
      <c r="X114" s="17"/>
      <c r="Y114" s="17"/>
      <c r="Z114" s="17"/>
      <c r="AA114" s="17"/>
      <c r="AB114" s="17"/>
      <c r="AC114" s="17"/>
      <c r="AD114" s="17"/>
    </row>
    <row r="115" spans="1:30" s="18" customFormat="1" ht="39" customHeight="1" x14ac:dyDescent="0.35">
      <c r="A115" s="17"/>
      <c r="B115" s="65">
        <v>61</v>
      </c>
      <c r="C115" s="310"/>
      <c r="D115" s="8" t="s">
        <v>224</v>
      </c>
      <c r="E115" s="161" t="s">
        <v>33</v>
      </c>
      <c r="F115" s="99">
        <v>1</v>
      </c>
      <c r="G115" s="364"/>
      <c r="H115" s="40">
        <f t="shared" ref="H115:H116" si="9">F115*G115</f>
        <v>0</v>
      </c>
      <c r="I115" s="308"/>
      <c r="J115" s="17"/>
      <c r="K115" s="17"/>
      <c r="L115" s="17"/>
      <c r="M115" s="17"/>
      <c r="N115" s="17"/>
      <c r="O115" s="17"/>
      <c r="P115" s="17"/>
      <c r="Q115" s="17"/>
      <c r="R115" s="17"/>
      <c r="S115" s="17"/>
      <c r="T115" s="17"/>
      <c r="U115" s="17"/>
      <c r="V115" s="17"/>
      <c r="W115" s="17"/>
      <c r="X115" s="17"/>
      <c r="Y115" s="17"/>
      <c r="Z115" s="17"/>
      <c r="AA115" s="17"/>
      <c r="AB115" s="17"/>
      <c r="AC115" s="17"/>
      <c r="AD115" s="17"/>
    </row>
    <row r="116" spans="1:30" s="18" customFormat="1" ht="51" customHeight="1" thickBot="1" x14ac:dyDescent="0.4">
      <c r="A116" s="17"/>
      <c r="B116" s="19">
        <v>62</v>
      </c>
      <c r="C116" s="201"/>
      <c r="D116" s="22" t="s">
        <v>225</v>
      </c>
      <c r="E116" s="162" t="s">
        <v>41</v>
      </c>
      <c r="F116" s="170">
        <v>1</v>
      </c>
      <c r="G116" s="368"/>
      <c r="H116" s="43">
        <f t="shared" si="9"/>
        <v>0</v>
      </c>
      <c r="I116" s="308"/>
      <c r="J116" s="17"/>
      <c r="K116" s="17"/>
      <c r="L116" s="17"/>
      <c r="M116" s="17"/>
      <c r="N116" s="17"/>
      <c r="O116" s="17"/>
      <c r="P116" s="17"/>
      <c r="Q116" s="17"/>
      <c r="R116" s="17"/>
      <c r="S116" s="17"/>
      <c r="T116" s="17"/>
      <c r="U116" s="17"/>
      <c r="V116" s="17"/>
      <c r="W116" s="17"/>
      <c r="X116" s="17"/>
      <c r="Y116" s="17"/>
      <c r="Z116" s="17"/>
      <c r="AA116" s="17"/>
      <c r="AB116" s="17"/>
      <c r="AC116" s="17"/>
      <c r="AD116" s="17"/>
    </row>
    <row r="117" spans="1:30" s="7" customFormat="1" ht="24.75" customHeight="1" thickBot="1" x14ac:dyDescent="0.3">
      <c r="A117" s="6"/>
      <c r="B117" s="306"/>
      <c r="C117" s="307"/>
      <c r="D117" s="640" t="s">
        <v>226</v>
      </c>
      <c r="E117" s="640"/>
      <c r="F117" s="640"/>
      <c r="G117" s="641"/>
      <c r="H117" s="44">
        <f>SUM(H72:H116)</f>
        <v>0</v>
      </c>
      <c r="I117" s="308"/>
      <c r="J117" s="6"/>
      <c r="K117" s="6"/>
      <c r="L117" s="6"/>
      <c r="M117" s="6"/>
      <c r="N117" s="6"/>
      <c r="O117" s="6"/>
      <c r="P117" s="6"/>
      <c r="Q117" s="6"/>
      <c r="R117" s="6"/>
      <c r="S117" s="6"/>
      <c r="T117" s="6"/>
      <c r="U117" s="6"/>
      <c r="V117" s="6"/>
      <c r="W117" s="6"/>
      <c r="X117" s="6"/>
      <c r="Y117" s="6"/>
      <c r="Z117" s="6"/>
      <c r="AA117" s="6"/>
      <c r="AB117" s="6"/>
      <c r="AC117" s="6"/>
      <c r="AD117" s="6"/>
    </row>
    <row r="118" spans="1:30" ht="18.75" x14ac:dyDescent="0.35">
      <c r="A118" s="2"/>
      <c r="B118" s="388"/>
      <c r="C118" s="141"/>
      <c r="D118" s="142" t="s">
        <v>300</v>
      </c>
      <c r="E118" s="386"/>
      <c r="F118" s="141"/>
      <c r="G118" s="510"/>
      <c r="H118" s="328"/>
      <c r="I118"/>
      <c r="J118"/>
      <c r="K118"/>
      <c r="L118"/>
      <c r="M118"/>
      <c r="N118"/>
      <c r="O118"/>
      <c r="P118"/>
      <c r="Q118"/>
      <c r="R118"/>
      <c r="S118"/>
      <c r="T118"/>
      <c r="U118"/>
      <c r="V118"/>
      <c r="W118"/>
      <c r="X118"/>
      <c r="Y118"/>
      <c r="Z118"/>
      <c r="AA118"/>
      <c r="AB118"/>
      <c r="AC118"/>
      <c r="AD118"/>
    </row>
    <row r="119" spans="1:30" ht="18.75" x14ac:dyDescent="0.35">
      <c r="A119" s="2"/>
      <c r="B119" s="387"/>
      <c r="C119" s="389"/>
      <c r="D119" s="383" t="s">
        <v>301</v>
      </c>
      <c r="E119" s="384"/>
      <c r="F119" s="385"/>
      <c r="G119" s="514"/>
      <c r="H119" s="334"/>
      <c r="I119"/>
      <c r="J119"/>
      <c r="K119"/>
      <c r="L119"/>
      <c r="M119"/>
      <c r="N119"/>
      <c r="O119"/>
      <c r="P119"/>
      <c r="Q119"/>
      <c r="R119"/>
      <c r="S119"/>
      <c r="T119"/>
      <c r="U119"/>
      <c r="V119"/>
      <c r="W119"/>
      <c r="X119"/>
      <c r="Y119"/>
      <c r="Z119"/>
      <c r="AA119"/>
      <c r="AB119"/>
      <c r="AC119"/>
      <c r="AD119"/>
    </row>
    <row r="120" spans="1:30" ht="56.25" x14ac:dyDescent="0.35">
      <c r="A120" s="2"/>
      <c r="B120" s="69">
        <v>63</v>
      </c>
      <c r="C120" s="68" t="s">
        <v>266</v>
      </c>
      <c r="D120" s="8" t="s">
        <v>292</v>
      </c>
      <c r="E120" s="161" t="s">
        <v>268</v>
      </c>
      <c r="F120" s="71">
        <v>17</v>
      </c>
      <c r="G120" s="63"/>
      <c r="H120" s="40">
        <f t="shared" ref="H120:H123" si="10">(F120*G120)</f>
        <v>0</v>
      </c>
      <c r="I120"/>
      <c r="J120"/>
      <c r="K120"/>
      <c r="L120"/>
      <c r="M120"/>
      <c r="N120"/>
      <c r="O120"/>
      <c r="P120"/>
      <c r="Q120"/>
      <c r="R120"/>
      <c r="S120"/>
      <c r="T120"/>
      <c r="U120"/>
      <c r="V120"/>
      <c r="W120"/>
      <c r="X120"/>
      <c r="Y120"/>
      <c r="Z120"/>
      <c r="AA120"/>
      <c r="AB120"/>
      <c r="AC120"/>
      <c r="AD120"/>
    </row>
    <row r="121" spans="1:30" ht="56.25" x14ac:dyDescent="0.35">
      <c r="A121" s="2"/>
      <c r="B121" s="69">
        <v>64</v>
      </c>
      <c r="C121" s="68" t="s">
        <v>266</v>
      </c>
      <c r="D121" s="8" t="s">
        <v>293</v>
      </c>
      <c r="E121" s="161" t="s">
        <v>268</v>
      </c>
      <c r="F121" s="71">
        <v>21</v>
      </c>
      <c r="G121" s="63"/>
      <c r="H121" s="40">
        <f>(F121*G121)</f>
        <v>0</v>
      </c>
      <c r="I121"/>
      <c r="J121"/>
      <c r="K121"/>
      <c r="L121"/>
      <c r="M121"/>
      <c r="N121"/>
      <c r="O121"/>
      <c r="P121"/>
      <c r="Q121"/>
      <c r="R121"/>
      <c r="S121"/>
      <c r="T121"/>
      <c r="U121"/>
      <c r="V121"/>
      <c r="W121"/>
      <c r="X121"/>
      <c r="Y121"/>
      <c r="Z121"/>
      <c r="AA121"/>
      <c r="AB121"/>
      <c r="AC121"/>
      <c r="AD121"/>
    </row>
    <row r="122" spans="1:30" ht="75" x14ac:dyDescent="0.35">
      <c r="A122" s="2"/>
      <c r="B122" s="380">
        <v>65</v>
      </c>
      <c r="C122" s="68" t="s">
        <v>266</v>
      </c>
      <c r="D122" s="8" t="s">
        <v>271</v>
      </c>
      <c r="E122" s="161" t="s">
        <v>38</v>
      </c>
      <c r="F122" s="71">
        <v>112</v>
      </c>
      <c r="G122" s="63"/>
      <c r="H122" s="40">
        <f t="shared" si="10"/>
        <v>0</v>
      </c>
      <c r="I122"/>
      <c r="J122"/>
      <c r="K122"/>
      <c r="L122"/>
      <c r="M122"/>
      <c r="N122"/>
      <c r="O122"/>
      <c r="P122"/>
      <c r="Q122"/>
      <c r="R122"/>
      <c r="S122"/>
      <c r="T122"/>
      <c r="U122"/>
      <c r="V122"/>
      <c r="W122"/>
      <c r="X122"/>
      <c r="Y122"/>
      <c r="Z122"/>
      <c r="AA122"/>
      <c r="AB122"/>
      <c r="AC122"/>
      <c r="AD122"/>
    </row>
    <row r="123" spans="1:30" ht="56.25" x14ac:dyDescent="0.35">
      <c r="A123" s="2"/>
      <c r="B123" s="69">
        <v>66</v>
      </c>
      <c r="C123" s="68" t="s">
        <v>272</v>
      </c>
      <c r="D123" s="8" t="s">
        <v>273</v>
      </c>
      <c r="E123" s="161" t="s">
        <v>40</v>
      </c>
      <c r="F123" s="71">
        <v>2.25</v>
      </c>
      <c r="G123" s="63"/>
      <c r="H123" s="40">
        <f t="shared" si="10"/>
        <v>0</v>
      </c>
      <c r="I123"/>
      <c r="J123"/>
      <c r="K123"/>
      <c r="L123"/>
      <c r="M123"/>
      <c r="N123"/>
      <c r="O123"/>
      <c r="P123"/>
      <c r="Q123"/>
      <c r="R123"/>
      <c r="S123"/>
      <c r="T123"/>
      <c r="U123"/>
      <c r="V123"/>
      <c r="W123"/>
      <c r="X123"/>
      <c r="Y123"/>
      <c r="Z123"/>
      <c r="AA123"/>
      <c r="AB123"/>
      <c r="AC123"/>
      <c r="AD123"/>
    </row>
    <row r="124" spans="1:30" ht="18.75" x14ac:dyDescent="0.35">
      <c r="A124" s="2"/>
      <c r="B124" s="390"/>
      <c r="C124" s="389"/>
      <c r="D124" s="124" t="s">
        <v>302</v>
      </c>
      <c r="E124" s="391"/>
      <c r="F124" s="71"/>
      <c r="G124" s="63"/>
      <c r="H124" s="334"/>
      <c r="I124"/>
      <c r="J124"/>
      <c r="K124"/>
      <c r="L124"/>
      <c r="M124"/>
      <c r="N124"/>
      <c r="O124"/>
      <c r="P124"/>
      <c r="Q124"/>
      <c r="R124"/>
      <c r="S124"/>
      <c r="T124"/>
      <c r="U124"/>
      <c r="V124"/>
      <c r="W124"/>
      <c r="X124"/>
      <c r="Y124"/>
      <c r="Z124"/>
      <c r="AA124"/>
      <c r="AB124"/>
      <c r="AC124"/>
      <c r="AD124"/>
    </row>
    <row r="125" spans="1:30" ht="75" x14ac:dyDescent="0.35">
      <c r="A125" s="2"/>
      <c r="B125" s="381">
        <v>67</v>
      </c>
      <c r="C125" s="77" t="s">
        <v>274</v>
      </c>
      <c r="D125" s="73" t="s">
        <v>275</v>
      </c>
      <c r="E125" s="171" t="s">
        <v>39</v>
      </c>
      <c r="F125" s="78">
        <v>79.5</v>
      </c>
      <c r="G125" s="74"/>
      <c r="H125" s="100">
        <f t="shared" ref="H125:H126" si="11">(F125*G125)</f>
        <v>0</v>
      </c>
      <c r="I125"/>
      <c r="J125"/>
      <c r="K125"/>
      <c r="L125"/>
      <c r="M125"/>
      <c r="N125"/>
      <c r="O125"/>
      <c r="P125"/>
      <c r="Q125"/>
      <c r="R125"/>
      <c r="S125"/>
      <c r="T125"/>
      <c r="U125"/>
      <c r="V125"/>
      <c r="W125"/>
      <c r="X125"/>
      <c r="Y125"/>
      <c r="Z125"/>
      <c r="AA125"/>
      <c r="AB125"/>
      <c r="AC125"/>
      <c r="AD125"/>
    </row>
    <row r="126" spans="1:30" ht="75" x14ac:dyDescent="0.35">
      <c r="A126" s="2"/>
      <c r="B126" s="69">
        <v>68</v>
      </c>
      <c r="C126" s="68" t="s">
        <v>274</v>
      </c>
      <c r="D126" s="8" t="s">
        <v>276</v>
      </c>
      <c r="E126" s="161" t="s">
        <v>39</v>
      </c>
      <c r="F126" s="71">
        <v>211.5</v>
      </c>
      <c r="G126" s="63"/>
      <c r="H126" s="40">
        <f t="shared" si="11"/>
        <v>0</v>
      </c>
      <c r="I126"/>
      <c r="J126"/>
      <c r="K126"/>
      <c r="L126"/>
      <c r="M126"/>
      <c r="N126"/>
      <c r="O126"/>
      <c r="P126"/>
      <c r="Q126"/>
      <c r="R126"/>
      <c r="S126"/>
      <c r="T126"/>
      <c r="U126"/>
      <c r="V126"/>
      <c r="W126"/>
      <c r="X126"/>
      <c r="Y126"/>
      <c r="Z126"/>
      <c r="AA126"/>
      <c r="AB126"/>
      <c r="AC126"/>
      <c r="AD126"/>
    </row>
    <row r="127" spans="1:30" ht="18.75" x14ac:dyDescent="0.35">
      <c r="A127" s="2"/>
      <c r="B127" s="390"/>
      <c r="C127" s="389"/>
      <c r="D127" s="124" t="s">
        <v>303</v>
      </c>
      <c r="E127" s="391"/>
      <c r="F127" s="71"/>
      <c r="G127" s="63"/>
      <c r="H127" s="334"/>
      <c r="I127"/>
      <c r="J127"/>
      <c r="K127"/>
      <c r="L127"/>
      <c r="M127"/>
      <c r="N127"/>
      <c r="O127"/>
      <c r="P127"/>
      <c r="Q127"/>
      <c r="R127"/>
      <c r="S127"/>
      <c r="T127"/>
      <c r="U127"/>
      <c r="V127"/>
      <c r="W127"/>
      <c r="X127"/>
      <c r="Y127"/>
      <c r="Z127"/>
      <c r="AA127"/>
      <c r="AB127"/>
      <c r="AC127"/>
      <c r="AD127"/>
    </row>
    <row r="128" spans="1:30" ht="75.75" thickBot="1" x14ac:dyDescent="0.4">
      <c r="A128" s="2"/>
      <c r="B128" s="392">
        <v>69</v>
      </c>
      <c r="C128" s="393"/>
      <c r="D128" s="379" t="s">
        <v>299</v>
      </c>
      <c r="E128" s="394" t="s">
        <v>268</v>
      </c>
      <c r="F128" s="395">
        <v>215</v>
      </c>
      <c r="G128" s="396"/>
      <c r="H128" s="397">
        <f t="shared" ref="H128" si="12">(F128*G128)</f>
        <v>0</v>
      </c>
      <c r="I128"/>
      <c r="J128"/>
      <c r="K128"/>
      <c r="L128"/>
      <c r="M128"/>
      <c r="N128"/>
      <c r="O128"/>
      <c r="P128"/>
      <c r="Q128"/>
      <c r="R128"/>
      <c r="S128"/>
      <c r="T128"/>
      <c r="U128"/>
      <c r="V128"/>
      <c r="W128"/>
      <c r="X128"/>
      <c r="Y128"/>
      <c r="Z128"/>
      <c r="AA128"/>
      <c r="AB128"/>
      <c r="AC128"/>
      <c r="AD128"/>
    </row>
    <row r="129" spans="1:30" ht="19.5" thickBot="1" x14ac:dyDescent="0.4">
      <c r="A129" s="2"/>
      <c r="B129" s="591" t="s">
        <v>304</v>
      </c>
      <c r="C129" s="592"/>
      <c r="D129" s="592"/>
      <c r="E129" s="592"/>
      <c r="F129" s="592"/>
      <c r="G129" s="592"/>
      <c r="H129" s="139">
        <f>SUM(H120:H128)</f>
        <v>0</v>
      </c>
      <c r="I129"/>
      <c r="J129"/>
      <c r="K129"/>
      <c r="L129"/>
      <c r="M129"/>
      <c r="N129"/>
      <c r="O129"/>
      <c r="P129"/>
      <c r="Q129"/>
      <c r="R129"/>
      <c r="S129"/>
      <c r="T129"/>
      <c r="U129"/>
      <c r="V129"/>
      <c r="W129"/>
      <c r="X129"/>
      <c r="Y129"/>
      <c r="Z129"/>
      <c r="AA129"/>
      <c r="AB129"/>
      <c r="AC129"/>
      <c r="AD129"/>
    </row>
    <row r="130" spans="1:30" ht="19.5" thickBot="1" x14ac:dyDescent="0.4">
      <c r="E130" s="249"/>
    </row>
    <row r="131" spans="1:30" ht="23.25" customHeight="1" thickBot="1" x14ac:dyDescent="0.4">
      <c r="A131" s="10"/>
      <c r="B131" s="38"/>
      <c r="C131" s="88"/>
      <c r="D131" s="642" t="s">
        <v>245</v>
      </c>
      <c r="E131" s="643"/>
      <c r="F131" s="643"/>
      <c r="G131" s="643"/>
      <c r="H131" s="644"/>
    </row>
    <row r="132" spans="1:30" ht="18.75" x14ac:dyDescent="0.35">
      <c r="A132" s="10"/>
      <c r="B132" s="29"/>
      <c r="C132" s="30"/>
      <c r="D132" s="253" t="s">
        <v>50</v>
      </c>
      <c r="E132" s="90"/>
      <c r="F132" s="91"/>
      <c r="G132" s="90"/>
      <c r="H132" s="561">
        <f>H30</f>
        <v>0</v>
      </c>
    </row>
    <row r="133" spans="1:30" ht="18.75" x14ac:dyDescent="0.35">
      <c r="A133" s="10"/>
      <c r="B133" s="31"/>
      <c r="C133" s="9"/>
      <c r="D133" s="255" t="s">
        <v>51</v>
      </c>
      <c r="E133" s="56"/>
      <c r="F133" s="57"/>
      <c r="G133" s="58"/>
      <c r="H133" s="334">
        <f>H34</f>
        <v>0</v>
      </c>
    </row>
    <row r="134" spans="1:30" s="2" customFormat="1" ht="18.75" x14ac:dyDescent="0.35">
      <c r="A134" s="10"/>
      <c r="B134" s="50"/>
      <c r="C134" s="51"/>
      <c r="D134" s="255" t="s">
        <v>52</v>
      </c>
      <c r="E134" s="59"/>
      <c r="F134" s="57"/>
      <c r="G134" s="58"/>
      <c r="H134" s="562">
        <f>H42</f>
        <v>0</v>
      </c>
    </row>
    <row r="135" spans="1:30" s="2" customFormat="1" ht="18.75" x14ac:dyDescent="0.35">
      <c r="A135" s="1"/>
      <c r="B135" s="11"/>
      <c r="C135" s="8"/>
      <c r="D135" s="255" t="s">
        <v>129</v>
      </c>
      <c r="E135" s="59"/>
      <c r="F135" s="60"/>
      <c r="G135" s="59"/>
      <c r="H135" s="562">
        <f>H49</f>
        <v>0</v>
      </c>
    </row>
    <row r="136" spans="1:30" s="2" customFormat="1" ht="18.75" x14ac:dyDescent="0.35">
      <c r="A136" s="1"/>
      <c r="B136" s="11"/>
      <c r="C136" s="8"/>
      <c r="D136" s="255" t="s">
        <v>54</v>
      </c>
      <c r="E136" s="59"/>
      <c r="F136" s="60"/>
      <c r="G136" s="59"/>
      <c r="H136" s="562">
        <f>H59</f>
        <v>0</v>
      </c>
    </row>
    <row r="137" spans="1:30" s="2" customFormat="1" ht="19.5" thickBot="1" x14ac:dyDescent="0.4">
      <c r="A137" s="1"/>
      <c r="B137" s="11"/>
      <c r="C137" s="8"/>
      <c r="D137" s="255" t="s">
        <v>227</v>
      </c>
      <c r="E137" s="59"/>
      <c r="F137" s="60"/>
      <c r="G137" s="59"/>
      <c r="H137" s="562">
        <f>H70</f>
        <v>0</v>
      </c>
    </row>
    <row r="138" spans="1:30" s="2" customFormat="1" ht="26.25" customHeight="1" x14ac:dyDescent="0.35">
      <c r="A138" s="1"/>
      <c r="B138" s="11"/>
      <c r="C138" s="8"/>
      <c r="D138" s="255" t="s">
        <v>228</v>
      </c>
      <c r="E138" s="56"/>
      <c r="F138" s="56"/>
      <c r="G138" s="56"/>
      <c r="H138" s="562">
        <f>H117</f>
        <v>0</v>
      </c>
    </row>
    <row r="139" spans="1:30" s="2" customFormat="1" ht="33.75" customHeight="1" thickBot="1" x14ac:dyDescent="0.4">
      <c r="A139" s="1"/>
      <c r="B139" s="183"/>
      <c r="C139" s="184"/>
      <c r="D139" s="264" t="s">
        <v>229</v>
      </c>
      <c r="E139" s="185"/>
      <c r="F139" s="185"/>
      <c r="G139" s="185"/>
      <c r="H139" s="563">
        <f>H129</f>
        <v>0</v>
      </c>
    </row>
    <row r="140" spans="1:30" s="2" customFormat="1" ht="25.5" customHeight="1" thickBot="1" x14ac:dyDescent="0.4">
      <c r="A140" s="1"/>
      <c r="B140" s="183"/>
      <c r="C140" s="184"/>
      <c r="D140" s="652" t="s">
        <v>243</v>
      </c>
      <c r="E140" s="653"/>
      <c r="F140" s="653"/>
      <c r="G140" s="654"/>
      <c r="H140" s="563">
        <f>SUM(H132:H139)</f>
        <v>0</v>
      </c>
    </row>
    <row r="141" spans="1:30" ht="18.75" thickBot="1" x14ac:dyDescent="0.4">
      <c r="D141" s="47" t="s">
        <v>55</v>
      </c>
    </row>
    <row r="142" spans="1:30" s="2" customFormat="1" ht="19.5" thickBot="1" x14ac:dyDescent="0.4">
      <c r="A142" s="1"/>
      <c r="B142" s="52"/>
      <c r="C142" s="52"/>
      <c r="D142" s="583" t="s">
        <v>244</v>
      </c>
      <c r="E142" s="584"/>
      <c r="F142" s="584"/>
      <c r="G142" s="585"/>
      <c r="H142" s="188"/>
    </row>
    <row r="143" spans="1:30" s="2" customFormat="1" ht="18.75" customHeight="1" thickBot="1" x14ac:dyDescent="0.4">
      <c r="A143" s="1"/>
      <c r="B143" s="46"/>
      <c r="C143" s="46"/>
      <c r="D143" s="594" t="s">
        <v>305</v>
      </c>
      <c r="E143" s="595"/>
      <c r="F143" s="595"/>
      <c r="G143" s="596"/>
      <c r="H143" s="546">
        <f>H140</f>
        <v>0</v>
      </c>
    </row>
    <row r="144" spans="1:30" s="2" customFormat="1" ht="19.5" thickBot="1" x14ac:dyDescent="0.4">
      <c r="A144" s="1"/>
      <c r="B144" s="80"/>
      <c r="C144" s="80"/>
      <c r="D144" s="597" t="s">
        <v>130</v>
      </c>
      <c r="E144" s="598"/>
      <c r="F144" s="598"/>
      <c r="G144" s="599"/>
      <c r="H144" s="547">
        <f>SUM(H143:H143)</f>
        <v>0</v>
      </c>
    </row>
    <row r="145" spans="1:30" ht="18.75" x14ac:dyDescent="0.35">
      <c r="B145" s="80"/>
      <c r="C145" s="80"/>
      <c r="D145" s="191"/>
      <c r="E145" s="191"/>
      <c r="F145" s="191"/>
      <c r="G145" s="191"/>
      <c r="H145" s="192"/>
    </row>
    <row r="146" spans="1:30" ht="18.75" x14ac:dyDescent="0.35">
      <c r="B146" s="80"/>
      <c r="C146" s="80"/>
      <c r="D146" s="191"/>
      <c r="E146" s="191"/>
      <c r="F146" s="191"/>
      <c r="G146" s="191"/>
      <c r="H146" s="192"/>
    </row>
    <row r="147" spans="1:30" ht="18.75" customHeight="1" x14ac:dyDescent="0.35">
      <c r="A147" s="79"/>
      <c r="B147" s="80"/>
      <c r="C147" s="80"/>
      <c r="D147" s="81" t="s">
        <v>84</v>
      </c>
      <c r="E147" s="80"/>
      <c r="F147" s="82"/>
      <c r="G147" s="83"/>
      <c r="H147" s="84"/>
      <c r="I147"/>
      <c r="J147"/>
      <c r="K147"/>
      <c r="L147"/>
      <c r="M147"/>
      <c r="N147"/>
      <c r="O147"/>
      <c r="P147"/>
      <c r="Q147"/>
      <c r="R147"/>
      <c r="S147"/>
      <c r="T147"/>
      <c r="U147"/>
      <c r="V147"/>
      <c r="W147"/>
      <c r="X147"/>
      <c r="Y147"/>
      <c r="Z147"/>
      <c r="AA147"/>
      <c r="AB147"/>
      <c r="AC147"/>
      <c r="AD147"/>
    </row>
    <row r="148" spans="1:30" ht="18.75" customHeight="1" x14ac:dyDescent="0.35">
      <c r="A148" s="79"/>
      <c r="B148" s="80"/>
      <c r="C148" s="80"/>
      <c r="D148" s="81" t="s">
        <v>85</v>
      </c>
      <c r="E148" s="80"/>
      <c r="F148" s="82"/>
      <c r="G148" s="83"/>
      <c r="H148" s="84"/>
      <c r="I148"/>
      <c r="J148"/>
      <c r="K148"/>
      <c r="L148"/>
      <c r="M148"/>
      <c r="N148"/>
      <c r="O148"/>
      <c r="P148"/>
      <c r="Q148"/>
      <c r="R148"/>
      <c r="S148"/>
      <c r="T148"/>
      <c r="U148"/>
      <c r="V148"/>
      <c r="W148"/>
      <c r="X148"/>
      <c r="Y148"/>
      <c r="Z148"/>
      <c r="AA148"/>
      <c r="AB148"/>
      <c r="AC148"/>
      <c r="AD148"/>
    </row>
    <row r="149" spans="1:30" ht="18.75" customHeight="1" x14ac:dyDescent="0.35">
      <c r="A149" s="79"/>
      <c r="B149" s="80"/>
      <c r="C149" s="80"/>
      <c r="D149" s="81" t="s">
        <v>86</v>
      </c>
      <c r="E149" s="80"/>
      <c r="F149" s="82"/>
      <c r="G149" s="83"/>
      <c r="H149" s="84"/>
      <c r="I149"/>
      <c r="J149"/>
      <c r="K149"/>
      <c r="L149"/>
      <c r="M149"/>
      <c r="N149"/>
      <c r="O149"/>
      <c r="P149"/>
      <c r="Q149"/>
      <c r="R149"/>
      <c r="S149"/>
      <c r="T149"/>
      <c r="U149"/>
      <c r="V149"/>
      <c r="W149"/>
      <c r="X149"/>
      <c r="Y149"/>
      <c r="Z149"/>
      <c r="AA149"/>
      <c r="AB149"/>
      <c r="AC149"/>
      <c r="AD149"/>
    </row>
  </sheetData>
  <mergeCells count="34">
    <mergeCell ref="D144:G144"/>
    <mergeCell ref="D117:G117"/>
    <mergeCell ref="D131:H131"/>
    <mergeCell ref="E70:G70"/>
    <mergeCell ref="D19:H19"/>
    <mergeCell ref="E30:G30"/>
    <mergeCell ref="D34:G34"/>
    <mergeCell ref="E42:G42"/>
    <mergeCell ref="E49:G49"/>
    <mergeCell ref="E59:G59"/>
    <mergeCell ref="B129:G129"/>
    <mergeCell ref="B102:B107"/>
    <mergeCell ref="B108:B113"/>
    <mergeCell ref="D140:G140"/>
    <mergeCell ref="D142:G142"/>
    <mergeCell ref="D143:G143"/>
    <mergeCell ref="D18:H18"/>
    <mergeCell ref="D7:H7"/>
    <mergeCell ref="D8:H8"/>
    <mergeCell ref="D9:H9"/>
    <mergeCell ref="D10:H10"/>
    <mergeCell ref="D11:H11"/>
    <mergeCell ref="D12:H12"/>
    <mergeCell ref="D13:H13"/>
    <mergeCell ref="D14:H14"/>
    <mergeCell ref="D15:H15"/>
    <mergeCell ref="D16:H16"/>
    <mergeCell ref="D17:H17"/>
    <mergeCell ref="D6:H6"/>
    <mergeCell ref="B1:H1"/>
    <mergeCell ref="B2:H2"/>
    <mergeCell ref="B3:H3"/>
    <mergeCell ref="D4:H4"/>
    <mergeCell ref="D5:H5"/>
  </mergeCells>
  <pageMargins left="0.70866141732283505" right="0.70866141732283505" top="0.74803149606299202" bottom="0.74803149606299202" header="0.31496062992126" footer="0.31496062992126"/>
  <pageSetup paperSize="9" scale="56" fitToHeight="0" orientation="portrait" r:id="rId1"/>
  <headerFooter>
    <oddHeader>&amp;CБАРАЊЕ ЗА ПОНУДИ - Тендер 8 - Дел 2 Анекс 1
Реф. Бр.: LRCP-9034-9210-MK-RFB-A.2.1.8 - Тендер 8 -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Студеничани&amp;CРеконструкција на ул.5 во с.Студеничани&amp;R&amp;P/&amp;N</oddFooter>
  </headerFooter>
  <rowBreaks count="5" manualBreakCount="5">
    <brk id="19" max="8" man="1"/>
    <brk id="42" max="8" man="1"/>
    <brk id="71" max="8" man="1"/>
    <brk id="94" max="8" man="1"/>
    <brk id="130" max="8"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7"/>
  <sheetViews>
    <sheetView tabSelected="1" view="pageBreakPreview" zoomScaleNormal="100" zoomScaleSheetLayoutView="100" workbookViewId="0">
      <selection activeCell="L9" sqref="L9"/>
    </sheetView>
  </sheetViews>
  <sheetFormatPr defaultRowHeight="15.75" x14ac:dyDescent="0.25"/>
  <cols>
    <col min="1" max="1" width="6.28515625" customWidth="1"/>
    <col min="2" max="6" width="9.140625" style="14" customWidth="1"/>
    <col min="7" max="7" width="12.140625" style="14" customWidth="1"/>
    <col min="8" max="8" width="23" style="14" customWidth="1"/>
    <col min="9" max="9" width="27.85546875" customWidth="1"/>
    <col min="10" max="10" width="22.140625" customWidth="1"/>
    <col min="240" max="240" width="6.28515625" customWidth="1"/>
    <col min="241" max="245" width="9.140625" customWidth="1"/>
    <col min="246" max="246" width="20.85546875" customWidth="1"/>
    <col min="247" max="247" width="25" customWidth="1"/>
    <col min="496" max="496" width="6.28515625" customWidth="1"/>
    <col min="497" max="501" width="9.140625" customWidth="1"/>
    <col min="502" max="502" width="20.85546875" customWidth="1"/>
    <col min="503" max="503" width="25" customWidth="1"/>
    <col min="752" max="752" width="6.28515625" customWidth="1"/>
    <col min="753" max="757" width="9.140625" customWidth="1"/>
    <col min="758" max="758" width="20.85546875" customWidth="1"/>
    <col min="759" max="759" width="25" customWidth="1"/>
    <col min="1008" max="1008" width="6.28515625" customWidth="1"/>
    <col min="1009" max="1013" width="9.140625" customWidth="1"/>
    <col min="1014" max="1014" width="20.85546875" customWidth="1"/>
    <col min="1015" max="1015" width="25" customWidth="1"/>
    <col min="1264" max="1264" width="6.28515625" customWidth="1"/>
    <col min="1265" max="1269" width="9.140625" customWidth="1"/>
    <col min="1270" max="1270" width="20.85546875" customWidth="1"/>
    <col min="1271" max="1271" width="25" customWidth="1"/>
    <col min="1520" max="1520" width="6.28515625" customWidth="1"/>
    <col min="1521" max="1525" width="9.140625" customWidth="1"/>
    <col min="1526" max="1526" width="20.85546875" customWidth="1"/>
    <col min="1527" max="1527" width="25" customWidth="1"/>
    <col min="1776" max="1776" width="6.28515625" customWidth="1"/>
    <col min="1777" max="1781" width="9.140625" customWidth="1"/>
    <col min="1782" max="1782" width="20.85546875" customWidth="1"/>
    <col min="1783" max="1783" width="25" customWidth="1"/>
    <col min="2032" max="2032" width="6.28515625" customWidth="1"/>
    <col min="2033" max="2037" width="9.140625" customWidth="1"/>
    <col min="2038" max="2038" width="20.85546875" customWidth="1"/>
    <col min="2039" max="2039" width="25" customWidth="1"/>
    <col min="2288" max="2288" width="6.28515625" customWidth="1"/>
    <col min="2289" max="2293" width="9.140625" customWidth="1"/>
    <col min="2294" max="2294" width="20.85546875" customWidth="1"/>
    <col min="2295" max="2295" width="25" customWidth="1"/>
    <col min="2544" max="2544" width="6.28515625" customWidth="1"/>
    <col min="2545" max="2549" width="9.140625" customWidth="1"/>
    <col min="2550" max="2550" width="20.85546875" customWidth="1"/>
    <col min="2551" max="2551" width="25" customWidth="1"/>
    <col min="2800" max="2800" width="6.28515625" customWidth="1"/>
    <col min="2801" max="2805" width="9.140625" customWidth="1"/>
    <col min="2806" max="2806" width="20.85546875" customWidth="1"/>
    <col min="2807" max="2807" width="25" customWidth="1"/>
    <col min="3056" max="3056" width="6.28515625" customWidth="1"/>
    <col min="3057" max="3061" width="9.140625" customWidth="1"/>
    <col min="3062" max="3062" width="20.85546875" customWidth="1"/>
    <col min="3063" max="3063" width="25" customWidth="1"/>
    <col min="3312" max="3312" width="6.28515625" customWidth="1"/>
    <col min="3313" max="3317" width="9.140625" customWidth="1"/>
    <col min="3318" max="3318" width="20.85546875" customWidth="1"/>
    <col min="3319" max="3319" width="25" customWidth="1"/>
    <col min="3568" max="3568" width="6.28515625" customWidth="1"/>
    <col min="3569" max="3573" width="9.140625" customWidth="1"/>
    <col min="3574" max="3574" width="20.85546875" customWidth="1"/>
    <col min="3575" max="3575" width="25" customWidth="1"/>
    <col min="3824" max="3824" width="6.28515625" customWidth="1"/>
    <col min="3825" max="3829" width="9.140625" customWidth="1"/>
    <col min="3830" max="3830" width="20.85546875" customWidth="1"/>
    <col min="3831" max="3831" width="25" customWidth="1"/>
    <col min="4080" max="4080" width="6.28515625" customWidth="1"/>
    <col min="4081" max="4085" width="9.140625" customWidth="1"/>
    <col min="4086" max="4086" width="20.85546875" customWidth="1"/>
    <col min="4087" max="4087" width="25" customWidth="1"/>
    <col min="4336" max="4336" width="6.28515625" customWidth="1"/>
    <col min="4337" max="4341" width="9.140625" customWidth="1"/>
    <col min="4342" max="4342" width="20.85546875" customWidth="1"/>
    <col min="4343" max="4343" width="25" customWidth="1"/>
    <col min="4592" max="4592" width="6.28515625" customWidth="1"/>
    <col min="4593" max="4597" width="9.140625" customWidth="1"/>
    <col min="4598" max="4598" width="20.85546875" customWidth="1"/>
    <col min="4599" max="4599" width="25" customWidth="1"/>
    <col min="4848" max="4848" width="6.28515625" customWidth="1"/>
    <col min="4849" max="4853" width="9.140625" customWidth="1"/>
    <col min="4854" max="4854" width="20.85546875" customWidth="1"/>
    <col min="4855" max="4855" width="25" customWidth="1"/>
    <col min="5104" max="5104" width="6.28515625" customWidth="1"/>
    <col min="5105" max="5109" width="9.140625" customWidth="1"/>
    <col min="5110" max="5110" width="20.85546875" customWidth="1"/>
    <col min="5111" max="5111" width="25" customWidth="1"/>
    <col min="5360" max="5360" width="6.28515625" customWidth="1"/>
    <col min="5361" max="5365" width="9.140625" customWidth="1"/>
    <col min="5366" max="5366" width="20.85546875" customWidth="1"/>
    <col min="5367" max="5367" width="25" customWidth="1"/>
    <col min="5616" max="5616" width="6.28515625" customWidth="1"/>
    <col min="5617" max="5621" width="9.140625" customWidth="1"/>
    <col min="5622" max="5622" width="20.85546875" customWidth="1"/>
    <col min="5623" max="5623" width="25" customWidth="1"/>
    <col min="5872" max="5872" width="6.28515625" customWidth="1"/>
    <col min="5873" max="5877" width="9.140625" customWidth="1"/>
    <col min="5878" max="5878" width="20.85546875" customWidth="1"/>
    <col min="5879" max="5879" width="25" customWidth="1"/>
    <col min="6128" max="6128" width="6.28515625" customWidth="1"/>
    <col min="6129" max="6133" width="9.140625" customWidth="1"/>
    <col min="6134" max="6134" width="20.85546875" customWidth="1"/>
    <col min="6135" max="6135" width="25" customWidth="1"/>
    <col min="6384" max="6384" width="6.28515625" customWidth="1"/>
    <col min="6385" max="6389" width="9.140625" customWidth="1"/>
    <col min="6390" max="6390" width="20.85546875" customWidth="1"/>
    <col min="6391" max="6391" width="25" customWidth="1"/>
    <col min="6640" max="6640" width="6.28515625" customWidth="1"/>
    <col min="6641" max="6645" width="9.140625" customWidth="1"/>
    <col min="6646" max="6646" width="20.85546875" customWidth="1"/>
    <col min="6647" max="6647" width="25" customWidth="1"/>
    <col min="6896" max="6896" width="6.28515625" customWidth="1"/>
    <col min="6897" max="6901" width="9.140625" customWidth="1"/>
    <col min="6902" max="6902" width="20.85546875" customWidth="1"/>
    <col min="6903" max="6903" width="25" customWidth="1"/>
    <col min="7152" max="7152" width="6.28515625" customWidth="1"/>
    <col min="7153" max="7157" width="9.140625" customWidth="1"/>
    <col min="7158" max="7158" width="20.85546875" customWidth="1"/>
    <col min="7159" max="7159" width="25" customWidth="1"/>
    <col min="7408" max="7408" width="6.28515625" customWidth="1"/>
    <col min="7409" max="7413" width="9.140625" customWidth="1"/>
    <col min="7414" max="7414" width="20.85546875" customWidth="1"/>
    <col min="7415" max="7415" width="25" customWidth="1"/>
    <col min="7664" max="7664" width="6.28515625" customWidth="1"/>
    <col min="7665" max="7669" width="9.140625" customWidth="1"/>
    <col min="7670" max="7670" width="20.85546875" customWidth="1"/>
    <col min="7671" max="7671" width="25" customWidth="1"/>
    <col min="7920" max="7920" width="6.28515625" customWidth="1"/>
    <col min="7921" max="7925" width="9.140625" customWidth="1"/>
    <col min="7926" max="7926" width="20.85546875" customWidth="1"/>
    <col min="7927" max="7927" width="25" customWidth="1"/>
    <col min="8176" max="8176" width="6.28515625" customWidth="1"/>
    <col min="8177" max="8181" width="9.140625" customWidth="1"/>
    <col min="8182" max="8182" width="20.85546875" customWidth="1"/>
    <col min="8183" max="8183" width="25" customWidth="1"/>
    <col min="8432" max="8432" width="6.28515625" customWidth="1"/>
    <col min="8433" max="8437" width="9.140625" customWidth="1"/>
    <col min="8438" max="8438" width="20.85546875" customWidth="1"/>
    <col min="8439" max="8439" width="25" customWidth="1"/>
    <col min="8688" max="8688" width="6.28515625" customWidth="1"/>
    <col min="8689" max="8693" width="9.140625" customWidth="1"/>
    <col min="8694" max="8694" width="20.85546875" customWidth="1"/>
    <col min="8695" max="8695" width="25" customWidth="1"/>
    <col min="8944" max="8944" width="6.28515625" customWidth="1"/>
    <col min="8945" max="8949" width="9.140625" customWidth="1"/>
    <col min="8950" max="8950" width="20.85546875" customWidth="1"/>
    <col min="8951" max="8951" width="25" customWidth="1"/>
    <col min="9200" max="9200" width="6.28515625" customWidth="1"/>
    <col min="9201" max="9205" width="9.140625" customWidth="1"/>
    <col min="9206" max="9206" width="20.85546875" customWidth="1"/>
    <col min="9207" max="9207" width="25" customWidth="1"/>
    <col min="9456" max="9456" width="6.28515625" customWidth="1"/>
    <col min="9457" max="9461" width="9.140625" customWidth="1"/>
    <col min="9462" max="9462" width="20.85546875" customWidth="1"/>
    <col min="9463" max="9463" width="25" customWidth="1"/>
    <col min="9712" max="9712" width="6.28515625" customWidth="1"/>
    <col min="9713" max="9717" width="9.140625" customWidth="1"/>
    <col min="9718" max="9718" width="20.85546875" customWidth="1"/>
    <col min="9719" max="9719" width="25" customWidth="1"/>
    <col min="9968" max="9968" width="6.28515625" customWidth="1"/>
    <col min="9969" max="9973" width="9.140625" customWidth="1"/>
    <col min="9974" max="9974" width="20.85546875" customWidth="1"/>
    <col min="9975" max="9975" width="25" customWidth="1"/>
    <col min="10224" max="10224" width="6.28515625" customWidth="1"/>
    <col min="10225" max="10229" width="9.140625" customWidth="1"/>
    <col min="10230" max="10230" width="20.85546875" customWidth="1"/>
    <col min="10231" max="10231" width="25" customWidth="1"/>
    <col min="10480" max="10480" width="6.28515625" customWidth="1"/>
    <col min="10481" max="10485" width="9.140625" customWidth="1"/>
    <col min="10486" max="10486" width="20.85546875" customWidth="1"/>
    <col min="10487" max="10487" width="25" customWidth="1"/>
    <col min="10736" max="10736" width="6.28515625" customWidth="1"/>
    <col min="10737" max="10741" width="9.140625" customWidth="1"/>
    <col min="10742" max="10742" width="20.85546875" customWidth="1"/>
    <col min="10743" max="10743" width="25" customWidth="1"/>
    <col min="10992" max="10992" width="6.28515625" customWidth="1"/>
    <col min="10993" max="10997" width="9.140625" customWidth="1"/>
    <col min="10998" max="10998" width="20.85546875" customWidth="1"/>
    <col min="10999" max="10999" width="25" customWidth="1"/>
    <col min="11248" max="11248" width="6.28515625" customWidth="1"/>
    <col min="11249" max="11253" width="9.140625" customWidth="1"/>
    <col min="11254" max="11254" width="20.85546875" customWidth="1"/>
    <col min="11255" max="11255" width="25" customWidth="1"/>
    <col min="11504" max="11504" width="6.28515625" customWidth="1"/>
    <col min="11505" max="11509" width="9.140625" customWidth="1"/>
    <col min="11510" max="11510" width="20.85546875" customWidth="1"/>
    <col min="11511" max="11511" width="25" customWidth="1"/>
    <col min="11760" max="11760" width="6.28515625" customWidth="1"/>
    <col min="11761" max="11765" width="9.140625" customWidth="1"/>
    <col min="11766" max="11766" width="20.85546875" customWidth="1"/>
    <col min="11767" max="11767" width="25" customWidth="1"/>
    <col min="12016" max="12016" width="6.28515625" customWidth="1"/>
    <col min="12017" max="12021" width="9.140625" customWidth="1"/>
    <col min="12022" max="12022" width="20.85546875" customWidth="1"/>
    <col min="12023" max="12023" width="25" customWidth="1"/>
    <col min="12272" max="12272" width="6.28515625" customWidth="1"/>
    <col min="12273" max="12277" width="9.140625" customWidth="1"/>
    <col min="12278" max="12278" width="20.85546875" customWidth="1"/>
    <col min="12279" max="12279" width="25" customWidth="1"/>
    <col min="12528" max="12528" width="6.28515625" customWidth="1"/>
    <col min="12529" max="12533" width="9.140625" customWidth="1"/>
    <col min="12534" max="12534" width="20.85546875" customWidth="1"/>
    <col min="12535" max="12535" width="25" customWidth="1"/>
    <col min="12784" max="12784" width="6.28515625" customWidth="1"/>
    <col min="12785" max="12789" width="9.140625" customWidth="1"/>
    <col min="12790" max="12790" width="20.85546875" customWidth="1"/>
    <col min="12791" max="12791" width="25" customWidth="1"/>
    <col min="13040" max="13040" width="6.28515625" customWidth="1"/>
    <col min="13041" max="13045" width="9.140625" customWidth="1"/>
    <col min="13046" max="13046" width="20.85546875" customWidth="1"/>
    <col min="13047" max="13047" width="25" customWidth="1"/>
    <col min="13296" max="13296" width="6.28515625" customWidth="1"/>
    <col min="13297" max="13301" width="9.140625" customWidth="1"/>
    <col min="13302" max="13302" width="20.85546875" customWidth="1"/>
    <col min="13303" max="13303" width="25" customWidth="1"/>
    <col min="13552" max="13552" width="6.28515625" customWidth="1"/>
    <col min="13553" max="13557" width="9.140625" customWidth="1"/>
    <col min="13558" max="13558" width="20.85546875" customWidth="1"/>
    <col min="13559" max="13559" width="25" customWidth="1"/>
    <col min="13808" max="13808" width="6.28515625" customWidth="1"/>
    <col min="13809" max="13813" width="9.140625" customWidth="1"/>
    <col min="13814" max="13814" width="20.85546875" customWidth="1"/>
    <col min="13815" max="13815" width="25" customWidth="1"/>
    <col min="14064" max="14064" width="6.28515625" customWidth="1"/>
    <col min="14065" max="14069" width="9.140625" customWidth="1"/>
    <col min="14070" max="14070" width="20.85546875" customWidth="1"/>
    <col min="14071" max="14071" width="25" customWidth="1"/>
    <col min="14320" max="14320" width="6.28515625" customWidth="1"/>
    <col min="14321" max="14325" width="9.140625" customWidth="1"/>
    <col min="14326" max="14326" width="20.85546875" customWidth="1"/>
    <col min="14327" max="14327" width="25" customWidth="1"/>
    <col min="14576" max="14576" width="6.28515625" customWidth="1"/>
    <col min="14577" max="14581" width="9.140625" customWidth="1"/>
    <col min="14582" max="14582" width="20.85546875" customWidth="1"/>
    <col min="14583" max="14583" width="25" customWidth="1"/>
    <col min="14832" max="14832" width="6.28515625" customWidth="1"/>
    <col min="14833" max="14837" width="9.140625" customWidth="1"/>
    <col min="14838" max="14838" width="20.85546875" customWidth="1"/>
    <col min="14839" max="14839" width="25" customWidth="1"/>
    <col min="15088" max="15088" width="6.28515625" customWidth="1"/>
    <col min="15089" max="15093" width="9.140625" customWidth="1"/>
    <col min="15094" max="15094" width="20.85546875" customWidth="1"/>
    <col min="15095" max="15095" width="25" customWidth="1"/>
    <col min="15344" max="15344" width="6.28515625" customWidth="1"/>
    <col min="15345" max="15349" width="9.140625" customWidth="1"/>
    <col min="15350" max="15350" width="20.85546875" customWidth="1"/>
    <col min="15351" max="15351" width="25" customWidth="1"/>
    <col min="15600" max="15600" width="6.28515625" customWidth="1"/>
    <col min="15601" max="15605" width="9.140625" customWidth="1"/>
    <col min="15606" max="15606" width="20.85546875" customWidth="1"/>
    <col min="15607" max="15607" width="25" customWidth="1"/>
    <col min="15856" max="15856" width="6.28515625" customWidth="1"/>
    <col min="15857" max="15861" width="9.140625" customWidth="1"/>
    <col min="15862" max="15862" width="20.85546875" customWidth="1"/>
    <col min="15863" max="15863" width="25" customWidth="1"/>
    <col min="16112" max="16112" width="6.28515625" customWidth="1"/>
    <col min="16113" max="16117" width="9.140625" customWidth="1"/>
    <col min="16118" max="16118" width="20.85546875" customWidth="1"/>
    <col min="16119" max="16119" width="25" customWidth="1"/>
  </cols>
  <sheetData>
    <row r="1" spans="1:10" ht="16.5" customHeight="1" thickBot="1" x14ac:dyDescent="0.3"/>
    <row r="2" spans="1:10" ht="93.75" customHeight="1" thickBot="1" x14ac:dyDescent="0.3">
      <c r="B2" s="660" t="s">
        <v>232</v>
      </c>
      <c r="C2" s="661"/>
      <c r="D2" s="661"/>
      <c r="E2" s="661"/>
      <c r="F2" s="661"/>
      <c r="G2" s="661"/>
      <c r="H2" s="661"/>
      <c r="I2" s="661"/>
      <c r="J2" s="662"/>
    </row>
    <row r="3" spans="1:10" ht="19.5" thickBot="1" x14ac:dyDescent="0.3">
      <c r="B3" s="663" t="s">
        <v>233</v>
      </c>
      <c r="C3" s="664"/>
      <c r="D3" s="664"/>
      <c r="E3" s="664"/>
      <c r="F3" s="664"/>
      <c r="G3" s="664"/>
      <c r="H3" s="664"/>
      <c r="I3" s="664"/>
      <c r="J3" s="665"/>
    </row>
    <row r="4" spans="1:10" ht="31.5" customHeight="1" thickBot="1" x14ac:dyDescent="0.3">
      <c r="B4" s="666"/>
      <c r="C4" s="667"/>
      <c r="D4" s="667"/>
      <c r="E4" s="667"/>
      <c r="F4" s="667"/>
      <c r="G4" s="667"/>
      <c r="H4" s="23" t="s">
        <v>65</v>
      </c>
      <c r="I4" s="24" t="s">
        <v>317</v>
      </c>
      <c r="J4" s="25" t="s">
        <v>64</v>
      </c>
    </row>
    <row r="5" spans="1:10" ht="39" customHeight="1" x14ac:dyDescent="0.35">
      <c r="B5" s="668" t="s">
        <v>314</v>
      </c>
      <c r="C5" s="669"/>
      <c r="D5" s="669"/>
      <c r="E5" s="669"/>
      <c r="F5" s="669"/>
      <c r="G5" s="669"/>
      <c r="H5" s="108">
        <f>' Општина Илинден'!H86</f>
        <v>0</v>
      </c>
      <c r="I5" s="108">
        <f>H5*10%</f>
        <v>0</v>
      </c>
      <c r="J5" s="109">
        <f>H5+I5</f>
        <v>0</v>
      </c>
    </row>
    <row r="6" spans="1:10" ht="21.75" customHeight="1" x14ac:dyDescent="0.35">
      <c r="B6" s="678" t="s">
        <v>164</v>
      </c>
      <c r="C6" s="679"/>
      <c r="D6" s="679"/>
      <c r="E6" s="679"/>
      <c r="F6" s="679"/>
      <c r="G6" s="679"/>
      <c r="H6" s="105">
        <f>SUM(H5:H5)</f>
        <v>0</v>
      </c>
      <c r="I6" s="106">
        <f>SUM(I5:I5)</f>
        <v>0</v>
      </c>
      <c r="J6" s="107">
        <f>SUM(J5:J5)</f>
        <v>0</v>
      </c>
    </row>
    <row r="7" spans="1:10" ht="34.5" customHeight="1" x14ac:dyDescent="0.35">
      <c r="B7" s="670" t="s">
        <v>165</v>
      </c>
      <c r="C7" s="671"/>
      <c r="D7" s="671"/>
      <c r="E7" s="671"/>
      <c r="F7" s="671"/>
      <c r="G7" s="672"/>
      <c r="H7" s="110">
        <f>'Општина Центар'!H84</f>
        <v>0</v>
      </c>
      <c r="I7" s="110">
        <f>H7*10%</f>
        <v>0</v>
      </c>
      <c r="J7" s="111">
        <f>SUM(H7:I7)</f>
        <v>0</v>
      </c>
    </row>
    <row r="8" spans="1:10" ht="21.75" customHeight="1" x14ac:dyDescent="0.35">
      <c r="B8" s="678" t="s">
        <v>166</v>
      </c>
      <c r="C8" s="679"/>
      <c r="D8" s="679"/>
      <c r="E8" s="679"/>
      <c r="F8" s="679"/>
      <c r="G8" s="679"/>
      <c r="H8" s="105">
        <f>SUM(H7:H7)</f>
        <v>0</v>
      </c>
      <c r="I8" s="106">
        <f>SUM(I7:I7)</f>
        <v>0</v>
      </c>
      <c r="J8" s="107">
        <f>SUM(J7:J7)</f>
        <v>0</v>
      </c>
    </row>
    <row r="9" spans="1:10" ht="54" customHeight="1" x14ac:dyDescent="0.35">
      <c r="B9" s="673" t="s">
        <v>168</v>
      </c>
      <c r="C9" s="674"/>
      <c r="D9" s="674"/>
      <c r="E9" s="674"/>
      <c r="F9" s="674"/>
      <c r="G9" s="675"/>
      <c r="H9" s="110">
        <f>'Општина Теарце'!H89</f>
        <v>0</v>
      </c>
      <c r="I9" s="110">
        <f>H9*10%</f>
        <v>0</v>
      </c>
      <c r="J9" s="111">
        <f>SUM(H9:I9)</f>
        <v>0</v>
      </c>
    </row>
    <row r="10" spans="1:10" ht="21.75" customHeight="1" x14ac:dyDescent="0.35">
      <c r="B10" s="678" t="s">
        <v>167</v>
      </c>
      <c r="C10" s="679"/>
      <c r="D10" s="679"/>
      <c r="E10" s="679"/>
      <c r="F10" s="679"/>
      <c r="G10" s="679"/>
      <c r="H10" s="105">
        <f>SUM(H9:H9)</f>
        <v>0</v>
      </c>
      <c r="I10" s="106">
        <f>SUM(I9:I9)</f>
        <v>0</v>
      </c>
      <c r="J10" s="107">
        <f>SUM(J9:J9)</f>
        <v>0</v>
      </c>
    </row>
    <row r="11" spans="1:10" s="203" customFormat="1" ht="36" customHeight="1" x14ac:dyDescent="0.35">
      <c r="B11" s="680" t="s">
        <v>173</v>
      </c>
      <c r="C11" s="681"/>
      <c r="D11" s="681"/>
      <c r="E11" s="681"/>
      <c r="F11" s="681"/>
      <c r="G11" s="682"/>
      <c r="H11" s="348">
        <f>'Општина Студеничани'!H140</f>
        <v>0</v>
      </c>
      <c r="I11" s="348">
        <f>H11*10%</f>
        <v>0</v>
      </c>
      <c r="J11" s="349">
        <f>SUM(H11:I11)</f>
        <v>0</v>
      </c>
    </row>
    <row r="12" spans="1:10" ht="34.5" customHeight="1" x14ac:dyDescent="0.35">
      <c r="B12" s="683" t="s">
        <v>174</v>
      </c>
      <c r="C12" s="684"/>
      <c r="D12" s="684"/>
      <c r="E12" s="684"/>
      <c r="F12" s="684"/>
      <c r="G12" s="684"/>
      <c r="H12" s="105">
        <f>SUM(H11:H11)</f>
        <v>0</v>
      </c>
      <c r="I12" s="106">
        <f>SUM(I11:I11)</f>
        <v>0</v>
      </c>
      <c r="J12" s="107">
        <f>SUM(J11:J11)</f>
        <v>0</v>
      </c>
    </row>
    <row r="13" spans="1:10" ht="21.75" customHeight="1" thickBot="1" x14ac:dyDescent="0.4">
      <c r="B13" s="676" t="s">
        <v>306</v>
      </c>
      <c r="C13" s="677"/>
      <c r="D13" s="677"/>
      <c r="E13" s="677"/>
      <c r="F13" s="677"/>
      <c r="G13" s="677"/>
      <c r="H13" s="110">
        <f>H12+H10+H8+H6</f>
        <v>0</v>
      </c>
      <c r="I13" s="110">
        <f>I12+I10+I8+I6</f>
        <v>0</v>
      </c>
      <c r="J13" s="111">
        <f>J12+J10+J8+J6</f>
        <v>0</v>
      </c>
    </row>
    <row r="14" spans="1:10" ht="24.75" customHeight="1" thickBot="1" x14ac:dyDescent="0.3">
      <c r="B14" s="657" t="s">
        <v>66</v>
      </c>
      <c r="C14" s="658"/>
      <c r="D14" s="658"/>
      <c r="E14" s="658"/>
      <c r="F14" s="658"/>
      <c r="G14" s="658"/>
      <c r="H14" s="658"/>
      <c r="I14" s="659"/>
      <c r="J14" s="284">
        <f>J13</f>
        <v>0</v>
      </c>
    </row>
    <row r="15" spans="1:10" ht="18.75" customHeight="1" x14ac:dyDescent="0.35">
      <c r="A15" s="79"/>
      <c r="B15" s="656" t="s">
        <v>84</v>
      </c>
      <c r="C15" s="656"/>
      <c r="D15" s="656"/>
      <c r="E15" s="656"/>
      <c r="F15" s="80"/>
      <c r="G15" s="80"/>
      <c r="H15" s="84"/>
    </row>
    <row r="16" spans="1:10" ht="18.75" customHeight="1" x14ac:dyDescent="0.35">
      <c r="A16" s="79"/>
      <c r="B16" s="655" t="s">
        <v>85</v>
      </c>
      <c r="C16" s="655"/>
      <c r="D16" s="655"/>
      <c r="E16" s="655"/>
      <c r="F16" s="80"/>
      <c r="G16" s="80"/>
      <c r="H16" s="84"/>
    </row>
    <row r="17" spans="1:8" ht="18.75" customHeight="1" x14ac:dyDescent="0.35">
      <c r="A17" s="79"/>
      <c r="B17" s="655" t="s">
        <v>86</v>
      </c>
      <c r="C17" s="655"/>
      <c r="D17" s="655"/>
      <c r="E17" s="655"/>
      <c r="F17" s="80"/>
      <c r="G17" s="80"/>
      <c r="H17" s="84"/>
    </row>
  </sheetData>
  <mergeCells count="16">
    <mergeCell ref="B17:E17"/>
    <mergeCell ref="B16:E16"/>
    <mergeCell ref="B15:E15"/>
    <mergeCell ref="B14:I14"/>
    <mergeCell ref="B2:J2"/>
    <mergeCell ref="B3:J3"/>
    <mergeCell ref="B4:G4"/>
    <mergeCell ref="B5:G5"/>
    <mergeCell ref="B7:G7"/>
    <mergeCell ref="B9:G9"/>
    <mergeCell ref="B13:G13"/>
    <mergeCell ref="B6:G6"/>
    <mergeCell ref="B8:G8"/>
    <mergeCell ref="B10:G10"/>
    <mergeCell ref="B11:G11"/>
    <mergeCell ref="B12:G12"/>
  </mergeCells>
  <phoneticPr fontId="18" type="noConversion"/>
  <pageMargins left="0.70866141732283505" right="0.70866141732283505" top="0.74803149606299202" bottom="0.74803149606299202" header="0.31496062992126" footer="0.31496062992126"/>
  <pageSetup paperSize="9" scale="95" fitToHeight="0" orientation="landscape" r:id="rId1"/>
  <headerFooter>
    <oddHeader>&amp;CБАРАЊЕ ЗА ПОНУДИ - Тендер 8 - Дел2 - АНЕКС БР. 1
Реф. Бр.: LRCP-9034-9210-MK-RFB-A.2.1.8 - Тендер 8 -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&amp;LРекапитулар за Тендер 8 Дел 2&amp;R&amp;P/&amp;N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 Општина Илинден</vt:lpstr>
      <vt:lpstr>Општина Центар</vt:lpstr>
      <vt:lpstr>Општина Теарце</vt:lpstr>
      <vt:lpstr>Општина Студеничани</vt:lpstr>
      <vt:lpstr>Тендер8-Дел 2-Рекапитулар</vt:lpstr>
      <vt:lpstr>' Општина Илинден'!Print_Area</vt:lpstr>
      <vt:lpstr>'Општина Студеничани'!Print_Area</vt:lpstr>
      <vt:lpstr>'Општина Теарце'!Print_Area</vt:lpstr>
      <vt:lpstr>'Општина Центар'!Print_Area</vt:lpstr>
      <vt:lpstr>'Тендер8-Дел 2-Рекапитулар'!Print_Area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Elizabeta Sokolovska</dc:creator>
  <cp:lastModifiedBy>Irena Paunovikj</cp:lastModifiedBy>
  <cp:lastPrinted>2024-02-12T14:51:38Z</cp:lastPrinted>
  <dcterms:created xsi:type="dcterms:W3CDTF">2021-09-06T05:13:51Z</dcterms:created>
  <dcterms:modified xsi:type="dcterms:W3CDTF">2024-02-12T14:51:52Z</dcterms:modified>
</cp:coreProperties>
</file>